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DailyStats!$A$3:$E$3</definedName>
    <definedName name="_xlnm._FilterDatabase" localSheetId="3" hidden="1">MWAT!$A$3:$B$3</definedName>
    <definedName name="_xlnm._FilterDatabase" localSheetId="4" hidden="1">MWMT!$A$3:$B$3</definedName>
  </definedNames>
  <calcPr calcId="145621" calcMode="manual"/>
</workbook>
</file>

<file path=xl/calcChain.xml><?xml version="1.0" encoding="utf-8"?>
<calcChain xmlns="http://schemas.openxmlformats.org/spreadsheetml/2006/main">
  <c r="P2" i="9" l="1"/>
  <c r="O2" i="9"/>
  <c r="N2" i="9"/>
  <c r="M2" i="9"/>
  <c r="L2" i="9"/>
  <c r="K2" i="9"/>
  <c r="J2" i="9"/>
  <c r="AK2" i="8"/>
  <c r="AJ2" i="8"/>
  <c r="H2" i="9"/>
  <c r="Y2" i="8"/>
  <c r="M2" i="8"/>
  <c r="E4" i="4" l="1"/>
  <c r="B7" i="1" l="1"/>
  <c r="F1" i="3"/>
  <c r="X2" i="9" l="1"/>
  <c r="W2" i="9"/>
  <c r="V2" i="9"/>
  <c r="U2" i="9"/>
  <c r="T2" i="9"/>
  <c r="S2" i="9"/>
  <c r="R2" i="9"/>
  <c r="Q2" i="9"/>
  <c r="I2" i="9"/>
  <c r="E2" i="9"/>
  <c r="D2" i="9"/>
  <c r="C2" i="9"/>
  <c r="B2" i="9"/>
  <c r="A2" i="9"/>
  <c r="AI2" i="8"/>
  <c r="AG2" i="8"/>
  <c r="AD2" i="8"/>
  <c r="AB2" i="8"/>
  <c r="X2" i="8"/>
  <c r="V2" i="8"/>
  <c r="S2" i="8"/>
  <c r="Q2" i="8"/>
  <c r="O2" i="8"/>
  <c r="L2" i="8"/>
  <c r="J2" i="8"/>
  <c r="E2" i="8"/>
  <c r="D2" i="8"/>
  <c r="C2" i="8"/>
  <c r="B2" i="8"/>
  <c r="A2" i="8"/>
  <c r="E4" i="5"/>
  <c r="B21" i="1" s="1"/>
  <c r="AE2" i="8" s="1"/>
  <c r="B20" i="1"/>
  <c r="Z2" i="8" s="1"/>
  <c r="L1" i="3"/>
  <c r="G3" i="3"/>
  <c r="B73" i="2"/>
  <c r="B72" i="2"/>
  <c r="R2" i="8" s="1"/>
  <c r="B71" i="2"/>
  <c r="B15" i="1" s="1"/>
  <c r="H2" i="8" s="1"/>
  <c r="B70" i="2"/>
  <c r="I2" i="8" s="1"/>
  <c r="B69" i="2"/>
  <c r="B13" i="1" s="1"/>
  <c r="A2" i="2"/>
  <c r="E21" i="1"/>
  <c r="AH2" i="8" s="1"/>
  <c r="C21" i="1"/>
  <c r="E20" i="1"/>
  <c r="AC2" i="8" s="1"/>
  <c r="C20" i="1"/>
  <c r="E17" i="1"/>
  <c r="W2" i="8" s="1"/>
  <c r="C17" i="1"/>
  <c r="E16" i="1"/>
  <c r="T2" i="8" s="1"/>
  <c r="C16" i="1"/>
  <c r="E14" i="1"/>
  <c r="K2" i="8" s="1"/>
  <c r="C14" i="1"/>
  <c r="E13" i="1"/>
  <c r="P2" i="8" s="1"/>
  <c r="C13" i="1"/>
  <c r="C9" i="1"/>
  <c r="F10" i="1" s="1"/>
  <c r="B9" i="1"/>
  <c r="B16" i="1" l="1"/>
  <c r="U2" i="8"/>
  <c r="B14" i="1"/>
  <c r="N2" i="8"/>
  <c r="F2" i="8"/>
  <c r="G2" i="3"/>
  <c r="G1" i="3"/>
  <c r="G2" i="8"/>
  <c r="G2" i="9"/>
  <c r="D10" i="1"/>
  <c r="F2" i="9"/>
  <c r="B17" i="1" s="1"/>
</calcChain>
</file>

<file path=xl/sharedStrings.xml><?xml version="1.0" encoding="utf-8"?>
<sst xmlns="http://schemas.openxmlformats.org/spreadsheetml/2006/main" count="155" uniqueCount="135">
  <si>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</si>
  <si>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</si>
  <si>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</si>
  <si>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</si>
  <si>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</si>
  <si>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</si>
  <si>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</si>
  <si>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</si>
  <si>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</si>
  <si>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</si>
  <si>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</si>
  <si>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</si>
  <si>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t>Time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</si>
  <si>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</si>
  <si>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</si>
  <si>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</si>
  <si>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</si>
  <si>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</si>
  <si>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</si>
  <si>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</si>
  <si>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</si>
  <si>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</si>
  <si>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</si>
  <si>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</si>
  <si>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</si>
  <si>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</si>
  <si>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</si>
  <si>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</si>
  <si>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</si>
  <si>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60min</t>
  </si>
  <si>
    <t>Daily Statistics</t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</si>
  <si>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</si>
  <si>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</si>
  <si>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</si>
  <si>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</si>
  <si>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</si>
  <si>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</si>
  <si>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</si>
  <si>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</si>
  <si>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</si>
  <si>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</si>
  <si>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</si>
  <si>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</si>
  <si>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</si>
  <si>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</si>
  <si>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</si>
  <si>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</si>
  <si>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</si>
  <si>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</si>
  <si>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</si>
  <si>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</si>
  <si>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</si>
  <si>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</si>
  <si>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</si>
  <si>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</si>
  <si>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</si>
  <si>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</si>
  <si>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</si>
  <si>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</si>
  <si>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</si>
  <si>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</si>
  <si>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</si>
  <si>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</si>
  <si>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</si>
  <si>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</si>
  <si>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</si>
  <si>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</si>
  <si>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</si>
  <si>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</si>
  <si>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</si>
  <si>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</si>
  <si>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</si>
  <si>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</si>
  <si>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</si>
  <si>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</si>
  <si>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</si>
  <si>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</si>
  <si>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</si>
  <si>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</si>
  <si>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</si>
  <si>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</si>
  <si>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</si>
  <si>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</si>
  <si>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</si>
  <si>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</si>
  <si>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</si>
  <si>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</si>
  <si>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</si>
  <si>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</si>
  <si>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</si>
  <si>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</si>
  <si>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</si>
  <si>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</si>
  <si>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</si>
  <si>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</si>
  <si>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</si>
  <si>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</si>
  <si>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</si>
  <si>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</si>
  <si>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</si>
  <si>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</si>
  <si>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</si>
  <si>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</si>
  <si>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</si>
  <si>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</si>
  <si>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</si>
  <si>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</si>
  <si>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</si>
  <si>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</si>
  <si>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</si>
  <si>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</si>
  <si>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</si>
  <si>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</si>
  <si>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</si>
  <si>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</si>
  <si>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</si>
  <si>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r>
      <t>Temperature (</t>
    </r>
    <r>
      <rPr>
        <sz val="11"/>
        <color theme="1"/>
        <rFont val="Calibri"/>
        <family val="2"/>
      </rPr>
      <t>°C)</t>
    </r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</si>
  <si>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</si>
  <si>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</si>
  <si>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</si>
  <si>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</si>
  <si>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MaxDiurnalRangeDate4</t>
  </si>
  <si>
    <t>MaxDiurnalRangeDate5</t>
  </si>
  <si>
    <t>MaxDiurnalRangeDate6</t>
  </si>
  <si>
    <t>MinDiurnalRangeDate4</t>
  </si>
  <si>
    <t>MinDiurnalRangeDate5</t>
  </si>
  <si>
    <t>MinDiurnalRangeDate6</t>
  </si>
  <si>
    <t>UTC-07:00</t>
  </si>
  <si>
    <t>Air</t>
  </si>
  <si>
    <t>Air Temperature Data Summary</t>
  </si>
  <si>
    <t>N/A</t>
  </si>
  <si>
    <t>Tom McDonald Creek</t>
  </si>
  <si>
    <t>Air Temp. TMCD10a_1150630.csv - [Corrected - Daily - Mean]</t>
  </si>
  <si>
    <t>Air Temp..TMCD10a_1150630.csv Datalogged - [Corrected - Daily - Maximum]</t>
  </si>
  <si>
    <t>tmc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</si>
</sst>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8"/>
      <color rgb="FFFF000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61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Fill="1"/>
    <xf numFmtId="0" fontId="0" fillId="0" borderId="1" xfId="0" applyBorder="1" applyAlignment="1">
      <alignment horizontal="center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65" fontId="11" fillId="0" borderId="0" xfId="0" applyNumberFormat="1" applyFont="1" applyBorder="1" applyAlignment="1">
      <alignment horizontal="left"/>
    </xf>
    <xf numFmtId="165" fontId="1" fillId="0" borderId="0" xfId="0" applyNumberFormat="1" applyFont="1" applyAlignment="1">
      <alignment horizontal="center"/>
    </xf>
    <xf numFmtId="0" fontId="0" fillId="0" borderId="0" xfId="0" applyNumberFormat="1" applyFont="1"/>
    <xf numFmtId="0" fontId="0" fillId="0" borderId="0" xfId="0" quotePrefix="1"/>
    <xf numFmtId="0" fontId="12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3" fillId="0" borderId="0" xfId="0" applyNumberFormat="1" applyFont="1" applyAlignment="1">
      <alignment horizontal="left"/>
    </xf>
    <xf numFmtId="14" fontId="10" fillId="0" borderId="0" xfId="1" applyNumberFormat="1" applyFont="1" applyFill="1" applyBorder="1" applyAlignment="1">
      <alignment horizontal="left" wrapText="1"/>
    </xf>
    <xf numFmtId="0" fontId="0" fillId="0" borderId="0" xfId="0" applyBorder="1"/>
    <xf numFmtId="0" fontId="10" fillId="3" borderId="0" xfId="1" applyFont="1" applyFill="1" applyBorder="1" applyAlignment="1">
      <alignment horizontal="left"/>
    </xf>
    <xf numFmtId="0" fontId="10" fillId="4" borderId="0" xfId="1" applyFont="1" applyFill="1" applyBorder="1" applyAlignment="1">
      <alignment horizontal="left"/>
    </xf>
    <xf numFmtId="0" fontId="10" fillId="0" borderId="0" xfId="1" applyFont="1" applyFill="1" applyBorder="1" applyAlignment="1">
      <alignment horizontal="left"/>
    </xf>
    <xf numFmtId="165" fontId="10" fillId="0" borderId="0" xfId="1" applyNumberFormat="1" applyFont="1" applyFill="1" applyBorder="1" applyAlignment="1">
      <alignment horizontal="left"/>
    </xf>
    <xf numFmtId="14" fontId="10" fillId="0" borderId="0" xfId="1" applyNumberFormat="1" applyFont="1" applyFill="1" applyBorder="1" applyAlignment="1">
      <alignment horizontal="left"/>
    </xf>
    <xf numFmtId="14" fontId="10" fillId="0" borderId="0" xfId="1" applyNumberFormat="1" applyFont="1" applyBorder="1" applyAlignment="1">
      <alignment horizontal="left"/>
    </xf>
    <xf numFmtId="165" fontId="0" fillId="0" borderId="0" xfId="0" applyNumberFormat="1" applyBorder="1" applyAlignment="1">
      <alignment horizontal="center"/>
    </xf>
    <xf numFmtId="166" fontId="10" fillId="0" borderId="0" xfId="1" applyNumberFormat="1" applyFont="1" applyFill="1" applyBorder="1" applyAlignment="1">
      <alignment horizontal="left"/>
    </xf>
    <xf numFmtId="164" fontId="10" fillId="0" borderId="0" xfId="1" applyNumberFormat="1" applyFont="1" applyFill="1" applyBorder="1" applyAlignment="1">
      <alignment horizontal="left"/>
    </xf>
    <xf numFmtId="1" fontId="10" fillId="0" borderId="0" xfId="1" applyNumberFormat="1" applyFont="1" applyFill="1" applyBorder="1" applyAlignment="1">
      <alignment horizontal="left"/>
    </xf>
    <xf numFmtId="164" fontId="5" fillId="0" borderId="0" xfId="0" applyNumberFormat="1" applyFont="1" applyBorder="1" applyAlignment="1"/>
    <xf numFmtId="166" fontId="5" fillId="0" borderId="0" xfId="0" applyNumberFormat="1" applyFont="1" applyBorder="1" applyAlignment="1">
      <alignment horizontal="center"/>
    </xf>
    <xf numFmtId="164" fontId="11" fillId="0" borderId="0" xfId="0" applyNumberFormat="1" applyFont="1" applyBorder="1" applyAlignment="1">
      <alignment horizontal="right"/>
    </xf>
    <xf numFmtId="164" fontId="10" fillId="0" borderId="0" xfId="1" applyNumberFormat="1" applyFont="1" applyBorder="1" applyAlignment="1">
      <alignment horizontal="left"/>
    </xf>
    <xf numFmtId="14" fontId="11" fillId="0" borderId="0" xfId="0" applyNumberFormat="1" applyFont="1" applyFill="1" applyBorder="1" applyAlignment="1">
      <alignment horizontal="left"/>
    </xf>
    <xf numFmtId="0" fontId="5" fillId="0" borderId="0" xfId="0" applyFont="1" applyBorder="1" applyAlignment="1"/>
    <xf numFmtId="14" fontId="11" fillId="0" borderId="0" xfId="0" applyNumberFormat="1" applyFont="1" applyFill="1" applyBorder="1" applyAlignment="1">
      <alignment horizontal="right"/>
    </xf>
    <xf numFmtId="0" fontId="10" fillId="0" borderId="0" xfId="1" applyFont="1" applyBorder="1" applyAlignment="1">
      <alignment horizontal="left"/>
    </xf>
    <xf numFmtId="164" fontId="8" fillId="0" borderId="0" xfId="0" applyNumberFormat="1" applyFont="1" applyBorder="1" applyAlignment="1">
      <alignment horizontal="left"/>
    </xf>
    <xf numFmtId="14" fontId="3" fillId="0" borderId="0" xfId="0" applyNumberFormat="1" applyFont="1"/>
    <xf numFmtId="165" fontId="14" fillId="0" borderId="0" xfId="0" applyNumberFormat="1" applyFont="1" applyBorder="1" applyAlignment="1">
      <alignment horizontal="left"/>
    </xf>
    <xf numFmtId="164" fontId="14" fillId="0" borderId="0" xfId="0" applyNumberFormat="1" applyFont="1" applyBorder="1" applyAlignment="1">
      <alignment horizontal="left"/>
    </xf>
    <xf numFmtId="0" fontId="0" fillId="0" borderId="0" xfId="0"/>
    <xf numFmtId="166" fontId="0" fillId="0" borderId="0" xfId="0" applyNumberFormat="1"/>
    <xf numFmtId="0" fontId="3" fillId="0" borderId="0" xfId="0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tmc10a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9.1240000000000006</c:v>
                </c:pt>
                <c:pt idx="1">
                  <c:v>6.1109999999999998</c:v>
                </c:pt>
                <c:pt idx="2">
                  <c:v>8.0660000000000007</c:v>
                </c:pt>
                <c:pt idx="3">
                  <c:v>12.568</c:v>
                </c:pt>
                <c:pt idx="4">
                  <c:v>10.465</c:v>
                </c:pt>
                <c:pt idx="5">
                  <c:v>11.38</c:v>
                </c:pt>
                <c:pt idx="6">
                  <c:v>8.3870000000000005</c:v>
                </c:pt>
                <c:pt idx="7">
                  <c:v>8.5410000000000004</c:v>
                </c:pt>
                <c:pt idx="8">
                  <c:v>11.375</c:v>
                </c:pt>
                <c:pt idx="9">
                  <c:v>11.327999999999999</c:v>
                </c:pt>
                <c:pt idx="10">
                  <c:v>12.269</c:v>
                </c:pt>
                <c:pt idx="11">
                  <c:v>10.676</c:v>
                </c:pt>
                <c:pt idx="12">
                  <c:v>10.54</c:v>
                </c:pt>
                <c:pt idx="13">
                  <c:v>11.792</c:v>
                </c:pt>
                <c:pt idx="14">
                  <c:v>10.961</c:v>
                </c:pt>
                <c:pt idx="15">
                  <c:v>11.999000000000001</c:v>
                </c:pt>
                <c:pt idx="16">
                  <c:v>11.145</c:v>
                </c:pt>
                <c:pt idx="17">
                  <c:v>8.1820000000000004</c:v>
                </c:pt>
                <c:pt idx="18">
                  <c:v>10.895</c:v>
                </c:pt>
                <c:pt idx="19">
                  <c:v>9.9239999999999995</c:v>
                </c:pt>
                <c:pt idx="20">
                  <c:v>9.4120000000000008</c:v>
                </c:pt>
                <c:pt idx="21">
                  <c:v>13.326000000000001</c:v>
                </c:pt>
                <c:pt idx="22">
                  <c:v>9.5220000000000002</c:v>
                </c:pt>
                <c:pt idx="23">
                  <c:v>10.161</c:v>
                </c:pt>
                <c:pt idx="24">
                  <c:v>10.617000000000001</c:v>
                </c:pt>
                <c:pt idx="25">
                  <c:v>7.8220000000000001</c:v>
                </c:pt>
                <c:pt idx="26">
                  <c:v>5.5179999999999998</c:v>
                </c:pt>
                <c:pt idx="27">
                  <c:v>7.2220000000000004</c:v>
                </c:pt>
                <c:pt idx="28">
                  <c:v>7.8460000000000001</c:v>
                </c:pt>
                <c:pt idx="29">
                  <c:v>6.3070000000000004</c:v>
                </c:pt>
                <c:pt idx="30">
                  <c:v>4.9109999999999996</c:v>
                </c:pt>
                <c:pt idx="31">
                  <c:v>7.9409999999999998</c:v>
                </c:pt>
                <c:pt idx="32">
                  <c:v>6.9470000000000001</c:v>
                </c:pt>
                <c:pt idx="33">
                  <c:v>7.7249999999999996</c:v>
                </c:pt>
                <c:pt idx="34">
                  <c:v>5.6390000000000002</c:v>
                </c:pt>
                <c:pt idx="35">
                  <c:v>7.7939999999999996</c:v>
                </c:pt>
                <c:pt idx="36">
                  <c:v>8.7040000000000006</c:v>
                </c:pt>
                <c:pt idx="37">
                  <c:v>7.4870000000000001</c:v>
                </c:pt>
                <c:pt idx="38">
                  <c:v>6.4359999999999999</c:v>
                </c:pt>
                <c:pt idx="39">
                  <c:v>6.4109999999999996</c:v>
                </c:pt>
                <c:pt idx="40">
                  <c:v>6.46</c:v>
                </c:pt>
                <c:pt idx="41">
                  <c:v>4.83</c:v>
                </c:pt>
                <c:pt idx="42">
                  <c:v>10.156000000000001</c:v>
                </c:pt>
                <c:pt idx="43">
                  <c:v>11.332000000000001</c:v>
                </c:pt>
                <c:pt idx="44">
                  <c:v>6.8040000000000003</c:v>
                </c:pt>
                <c:pt idx="45">
                  <c:v>7.7080000000000002</c:v>
                </c:pt>
                <c:pt idx="46">
                  <c:v>6.9059999999999997</c:v>
                </c:pt>
                <c:pt idx="47">
                  <c:v>4.6980000000000004</c:v>
                </c:pt>
                <c:pt idx="48">
                  <c:v>3.3730000000000002</c:v>
                </c:pt>
                <c:pt idx="49">
                  <c:v>8.641</c:v>
                </c:pt>
                <c:pt idx="50">
                  <c:v>10.417999999999999</c:v>
                </c:pt>
                <c:pt idx="51">
                  <c:v>3.7440000000000002</c:v>
                </c:pt>
                <c:pt idx="52">
                  <c:v>7.0229999999999997</c:v>
                </c:pt>
                <c:pt idx="53">
                  <c:v>11.987</c:v>
                </c:pt>
                <c:pt idx="54">
                  <c:v>12.459</c:v>
                </c:pt>
                <c:pt idx="55">
                  <c:v>11.637</c:v>
                </c:pt>
                <c:pt idx="56">
                  <c:v>6.0720000000000001</c:v>
                </c:pt>
                <c:pt idx="57">
                  <c:v>7.641</c:v>
                </c:pt>
                <c:pt idx="58">
                  <c:v>5.0780000000000003</c:v>
                </c:pt>
                <c:pt idx="59">
                  <c:v>6.2350000000000003</c:v>
                </c:pt>
                <c:pt idx="60">
                  <c:v>5.93</c:v>
                </c:pt>
                <c:pt idx="61">
                  <c:v>6.3140000000000001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151232"/>
        <c:axId val="179152768"/>
      </c:scatterChart>
      <c:valAx>
        <c:axId val="179151232"/>
        <c:scaling>
          <c:orientation val="minMax"/>
          <c:max val="40421"/>
          <c:min val="40360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9152768"/>
        <c:crosses val="autoZero"/>
        <c:crossBetween val="midCat"/>
      </c:valAx>
      <c:valAx>
        <c:axId val="179152768"/>
        <c:scaling>
          <c:orientation val="minMax"/>
          <c:max val="30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9151232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tmc10a - MWMT and MWAT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40366</c:v>
                </c:pt>
                <c:pt idx="1">
                  <c:v>40367</c:v>
                </c:pt>
                <c:pt idx="2">
                  <c:v>40368</c:v>
                </c:pt>
                <c:pt idx="3">
                  <c:v>40369</c:v>
                </c:pt>
                <c:pt idx="4">
                  <c:v>40370</c:v>
                </c:pt>
                <c:pt idx="5">
                  <c:v>40371</c:v>
                </c:pt>
                <c:pt idx="6">
                  <c:v>40372</c:v>
                </c:pt>
                <c:pt idx="7">
                  <c:v>40373</c:v>
                </c:pt>
                <c:pt idx="8">
                  <c:v>40374</c:v>
                </c:pt>
                <c:pt idx="9">
                  <c:v>40375</c:v>
                </c:pt>
                <c:pt idx="10">
                  <c:v>40376</c:v>
                </c:pt>
                <c:pt idx="11">
                  <c:v>40377</c:v>
                </c:pt>
                <c:pt idx="12">
                  <c:v>40378</c:v>
                </c:pt>
                <c:pt idx="13">
                  <c:v>40379</c:v>
                </c:pt>
                <c:pt idx="14">
                  <c:v>40380</c:v>
                </c:pt>
                <c:pt idx="15">
                  <c:v>40381</c:v>
                </c:pt>
                <c:pt idx="16">
                  <c:v>40382</c:v>
                </c:pt>
                <c:pt idx="17">
                  <c:v>40383</c:v>
                </c:pt>
                <c:pt idx="18">
                  <c:v>40384</c:v>
                </c:pt>
                <c:pt idx="19">
                  <c:v>40385</c:v>
                </c:pt>
                <c:pt idx="20">
                  <c:v>40386</c:v>
                </c:pt>
                <c:pt idx="21">
                  <c:v>40387</c:v>
                </c:pt>
                <c:pt idx="22">
                  <c:v>40388</c:v>
                </c:pt>
                <c:pt idx="23">
                  <c:v>40389</c:v>
                </c:pt>
                <c:pt idx="24">
                  <c:v>40390</c:v>
                </c:pt>
                <c:pt idx="25">
                  <c:v>40391</c:v>
                </c:pt>
                <c:pt idx="26">
                  <c:v>40392</c:v>
                </c:pt>
                <c:pt idx="27">
                  <c:v>40393</c:v>
                </c:pt>
                <c:pt idx="28">
                  <c:v>40394</c:v>
                </c:pt>
                <c:pt idx="29">
                  <c:v>40395</c:v>
                </c:pt>
                <c:pt idx="30">
                  <c:v>40396</c:v>
                </c:pt>
                <c:pt idx="31">
                  <c:v>40397</c:v>
                </c:pt>
                <c:pt idx="32">
                  <c:v>40398</c:v>
                </c:pt>
                <c:pt idx="33">
                  <c:v>40399</c:v>
                </c:pt>
                <c:pt idx="34">
                  <c:v>40400</c:v>
                </c:pt>
                <c:pt idx="35">
                  <c:v>40401</c:v>
                </c:pt>
                <c:pt idx="36">
                  <c:v>40402</c:v>
                </c:pt>
                <c:pt idx="37">
                  <c:v>40403</c:v>
                </c:pt>
                <c:pt idx="38">
                  <c:v>40404</c:v>
                </c:pt>
                <c:pt idx="39">
                  <c:v>40405</c:v>
                </c:pt>
                <c:pt idx="40">
                  <c:v>40406</c:v>
                </c:pt>
                <c:pt idx="41">
                  <c:v>40407</c:v>
                </c:pt>
                <c:pt idx="42">
                  <c:v>40408</c:v>
                </c:pt>
                <c:pt idx="43">
                  <c:v>40409</c:v>
                </c:pt>
                <c:pt idx="44">
                  <c:v>40410</c:v>
                </c:pt>
                <c:pt idx="45">
                  <c:v>40411</c:v>
                </c:pt>
                <c:pt idx="46">
                  <c:v>40412</c:v>
                </c:pt>
                <c:pt idx="47">
                  <c:v>40413</c:v>
                </c:pt>
                <c:pt idx="48">
                  <c:v>40414</c:v>
                </c:pt>
                <c:pt idx="49">
                  <c:v>40415</c:v>
                </c:pt>
                <c:pt idx="50">
                  <c:v>40416</c:v>
                </c:pt>
                <c:pt idx="51">
                  <c:v>40417</c:v>
                </c:pt>
                <c:pt idx="52">
                  <c:v>40418</c:v>
                </c:pt>
                <c:pt idx="53">
                  <c:v>40419</c:v>
                </c:pt>
                <c:pt idx="54">
                  <c:v>40420</c:v>
                </c:pt>
                <c:pt idx="55">
                  <c:v>40421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19.220428571428599</c:v>
                </c:pt>
                <c:pt idx="1">
                  <c:v>19.730142857142901</c:v>
                </c:pt>
                <c:pt idx="2">
                  <c:v>20.673428571428602</c:v>
                </c:pt>
                <c:pt idx="3">
                  <c:v>21.446571428571399</c:v>
                </c:pt>
                <c:pt idx="4">
                  <c:v>21.7682857142857</c:v>
                </c:pt>
                <c:pt idx="5">
                  <c:v>22.034714285714301</c:v>
                </c:pt>
                <c:pt idx="6">
                  <c:v>21.939285714285699</c:v>
                </c:pt>
                <c:pt idx="7">
                  <c:v>22.471</c:v>
                </c:pt>
                <c:pt idx="8">
                  <c:v>23.068999999999999</c:v>
                </c:pt>
                <c:pt idx="9">
                  <c:v>23.206571428571401</c:v>
                </c:pt>
                <c:pt idx="10">
                  <c:v>23.093571428571401</c:v>
                </c:pt>
                <c:pt idx="11">
                  <c:v>22.506285714285699</c:v>
                </c:pt>
                <c:pt idx="12">
                  <c:v>22.2944285714286</c:v>
                </c:pt>
                <c:pt idx="13">
                  <c:v>22.188857142857099</c:v>
                </c:pt>
                <c:pt idx="14">
                  <c:v>21.6707142857143</c:v>
                </c:pt>
                <c:pt idx="15">
                  <c:v>21.557285714285701</c:v>
                </c:pt>
                <c:pt idx="16">
                  <c:v>21.050857142857101</c:v>
                </c:pt>
                <c:pt idx="17">
                  <c:v>20.9415714285714</c:v>
                </c:pt>
                <c:pt idx="18">
                  <c:v>21.268571428571398</c:v>
                </c:pt>
                <c:pt idx="19">
                  <c:v>20.986142857142902</c:v>
                </c:pt>
                <c:pt idx="20">
                  <c:v>20.520571428571401</c:v>
                </c:pt>
                <c:pt idx="21">
                  <c:v>20.493428571428598</c:v>
                </c:pt>
                <c:pt idx="22">
                  <c:v>19.947714285714301</c:v>
                </c:pt>
                <c:pt idx="23">
                  <c:v>19.505857142857099</c:v>
                </c:pt>
                <c:pt idx="24">
                  <c:v>18.856428571428602</c:v>
                </c:pt>
                <c:pt idx="25">
                  <c:v>18.522714285714301</c:v>
                </c:pt>
                <c:pt idx="26">
                  <c:v>18.546428571428599</c:v>
                </c:pt>
                <c:pt idx="27">
                  <c:v>18.899857142857101</c:v>
                </c:pt>
                <c:pt idx="28">
                  <c:v>18.597428571428601</c:v>
                </c:pt>
                <c:pt idx="29">
                  <c:v>18.464857142857099</c:v>
                </c:pt>
                <c:pt idx="30">
                  <c:v>18.838571428571399</c:v>
                </c:pt>
                <c:pt idx="31">
                  <c:v>19.151142857142901</c:v>
                </c:pt>
                <c:pt idx="32">
                  <c:v>19.225857142857102</c:v>
                </c:pt>
                <c:pt idx="33">
                  <c:v>19.056000000000001</c:v>
                </c:pt>
                <c:pt idx="34">
                  <c:v>18.909857142857099</c:v>
                </c:pt>
                <c:pt idx="35">
                  <c:v>18.988</c:v>
                </c:pt>
                <c:pt idx="36">
                  <c:v>19.460999999999999</c:v>
                </c:pt>
                <c:pt idx="37">
                  <c:v>19.655142857142899</c:v>
                </c:pt>
                <c:pt idx="38">
                  <c:v>19.509</c:v>
                </c:pt>
                <c:pt idx="39">
                  <c:v>19.233857142857101</c:v>
                </c:pt>
                <c:pt idx="40">
                  <c:v>19.346</c:v>
                </c:pt>
                <c:pt idx="41">
                  <c:v>19.108142857142902</c:v>
                </c:pt>
                <c:pt idx="42">
                  <c:v>18.955142857142899</c:v>
                </c:pt>
                <c:pt idx="43">
                  <c:v>18.856285714285701</c:v>
                </c:pt>
                <c:pt idx="44">
                  <c:v>18.767714285714298</c:v>
                </c:pt>
                <c:pt idx="45">
                  <c:v>18.434571428571399</c:v>
                </c:pt>
                <c:pt idx="46">
                  <c:v>18.607714285714302</c:v>
                </c:pt>
                <c:pt idx="47">
                  <c:v>18.989000000000001</c:v>
                </c:pt>
                <c:pt idx="48">
                  <c:v>20.070142857142901</c:v>
                </c:pt>
                <c:pt idx="49">
                  <c:v>21.1782857142857</c:v>
                </c:pt>
                <c:pt idx="50">
                  <c:v>20.794</c:v>
                </c:pt>
                <c:pt idx="51">
                  <c:v>20.362285714285701</c:v>
                </c:pt>
                <c:pt idx="52">
                  <c:v>20.3827142857143</c:v>
                </c:pt>
                <c:pt idx="53">
                  <c:v>19.8694285714286</c:v>
                </c:pt>
                <c:pt idx="54">
                  <c:v>18.9338571428571</c:v>
                </c:pt>
                <c:pt idx="55">
                  <c:v>18.100857142857102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40366</c:v>
                </c:pt>
                <c:pt idx="1">
                  <c:v>40367</c:v>
                </c:pt>
                <c:pt idx="2">
                  <c:v>40368</c:v>
                </c:pt>
                <c:pt idx="3">
                  <c:v>40369</c:v>
                </c:pt>
                <c:pt idx="4">
                  <c:v>40370</c:v>
                </c:pt>
                <c:pt idx="5">
                  <c:v>40371</c:v>
                </c:pt>
                <c:pt idx="6">
                  <c:v>40372</c:v>
                </c:pt>
                <c:pt idx="7">
                  <c:v>40373</c:v>
                </c:pt>
                <c:pt idx="8">
                  <c:v>40374</c:v>
                </c:pt>
                <c:pt idx="9">
                  <c:v>40375</c:v>
                </c:pt>
                <c:pt idx="10">
                  <c:v>40376</c:v>
                </c:pt>
                <c:pt idx="11">
                  <c:v>40377</c:v>
                </c:pt>
                <c:pt idx="12">
                  <c:v>40378</c:v>
                </c:pt>
                <c:pt idx="13">
                  <c:v>40379</c:v>
                </c:pt>
                <c:pt idx="14">
                  <c:v>40380</c:v>
                </c:pt>
                <c:pt idx="15">
                  <c:v>40381</c:v>
                </c:pt>
                <c:pt idx="16">
                  <c:v>40382</c:v>
                </c:pt>
                <c:pt idx="17">
                  <c:v>40383</c:v>
                </c:pt>
                <c:pt idx="18">
                  <c:v>40384</c:v>
                </c:pt>
                <c:pt idx="19">
                  <c:v>40385</c:v>
                </c:pt>
                <c:pt idx="20">
                  <c:v>40386</c:v>
                </c:pt>
                <c:pt idx="21">
                  <c:v>40387</c:v>
                </c:pt>
                <c:pt idx="22">
                  <c:v>40388</c:v>
                </c:pt>
                <c:pt idx="23">
                  <c:v>40389</c:v>
                </c:pt>
                <c:pt idx="24">
                  <c:v>40390</c:v>
                </c:pt>
                <c:pt idx="25">
                  <c:v>40391</c:v>
                </c:pt>
                <c:pt idx="26">
                  <c:v>40392</c:v>
                </c:pt>
                <c:pt idx="27">
                  <c:v>40393</c:v>
                </c:pt>
                <c:pt idx="28">
                  <c:v>40394</c:v>
                </c:pt>
                <c:pt idx="29">
                  <c:v>40395</c:v>
                </c:pt>
                <c:pt idx="30">
                  <c:v>40396</c:v>
                </c:pt>
                <c:pt idx="31">
                  <c:v>40397</c:v>
                </c:pt>
                <c:pt idx="32">
                  <c:v>40398</c:v>
                </c:pt>
                <c:pt idx="33">
                  <c:v>40399</c:v>
                </c:pt>
                <c:pt idx="34">
                  <c:v>40400</c:v>
                </c:pt>
                <c:pt idx="35">
                  <c:v>40401</c:v>
                </c:pt>
                <c:pt idx="36">
                  <c:v>40402</c:v>
                </c:pt>
                <c:pt idx="37">
                  <c:v>40403</c:v>
                </c:pt>
                <c:pt idx="38">
                  <c:v>40404</c:v>
                </c:pt>
                <c:pt idx="39">
                  <c:v>40405</c:v>
                </c:pt>
                <c:pt idx="40">
                  <c:v>40406</c:v>
                </c:pt>
                <c:pt idx="41">
                  <c:v>40407</c:v>
                </c:pt>
                <c:pt idx="42">
                  <c:v>40408</c:v>
                </c:pt>
                <c:pt idx="43">
                  <c:v>40409</c:v>
                </c:pt>
                <c:pt idx="44">
                  <c:v>40410</c:v>
                </c:pt>
                <c:pt idx="45">
                  <c:v>40411</c:v>
                </c:pt>
                <c:pt idx="46">
                  <c:v>40412</c:v>
                </c:pt>
                <c:pt idx="47">
                  <c:v>40413</c:v>
                </c:pt>
                <c:pt idx="48">
                  <c:v>40414</c:v>
                </c:pt>
                <c:pt idx="49">
                  <c:v>40415</c:v>
                </c:pt>
                <c:pt idx="50">
                  <c:v>40416</c:v>
                </c:pt>
                <c:pt idx="51">
                  <c:v>40417</c:v>
                </c:pt>
                <c:pt idx="52">
                  <c:v>40418</c:v>
                </c:pt>
                <c:pt idx="53">
                  <c:v>40419</c:v>
                </c:pt>
                <c:pt idx="54">
                  <c:v>40420</c:v>
                </c:pt>
                <c:pt idx="55">
                  <c:v>40421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13.794842261904799</c:v>
                </c:pt>
                <c:pt idx="1">
                  <c:v>14.232101190476399</c:v>
                </c:pt>
                <c:pt idx="2">
                  <c:v>14.669205357143101</c:v>
                </c:pt>
                <c:pt idx="3">
                  <c:v>15.1182083333339</c:v>
                </c:pt>
                <c:pt idx="4">
                  <c:v>15.4737351190485</c:v>
                </c:pt>
                <c:pt idx="5">
                  <c:v>15.633687500001299</c:v>
                </c:pt>
                <c:pt idx="6">
                  <c:v>15.621500000001101</c:v>
                </c:pt>
                <c:pt idx="7">
                  <c:v>15.919648809524301</c:v>
                </c:pt>
                <c:pt idx="8">
                  <c:v>16.313178571428899</c:v>
                </c:pt>
                <c:pt idx="9">
                  <c:v>16.4405267857144</c:v>
                </c:pt>
                <c:pt idx="10">
                  <c:v>16.410339285713899</c:v>
                </c:pt>
                <c:pt idx="11">
                  <c:v>16.055455357142598</c:v>
                </c:pt>
                <c:pt idx="12">
                  <c:v>15.7916011904756</c:v>
                </c:pt>
                <c:pt idx="13">
                  <c:v>15.5738928571422</c:v>
                </c:pt>
                <c:pt idx="14">
                  <c:v>15.168330357142899</c:v>
                </c:pt>
                <c:pt idx="15">
                  <c:v>14.8569851190476</c:v>
                </c:pt>
                <c:pt idx="16">
                  <c:v>14.638705357142699</c:v>
                </c:pt>
                <c:pt idx="17">
                  <c:v>14.647300595238001</c:v>
                </c:pt>
                <c:pt idx="18">
                  <c:v>14.843288690475299</c:v>
                </c:pt>
                <c:pt idx="19">
                  <c:v>14.8871785714277</c:v>
                </c:pt>
                <c:pt idx="20">
                  <c:v>14.8947261904752</c:v>
                </c:pt>
                <c:pt idx="21">
                  <c:v>15.0113392857129</c:v>
                </c:pt>
                <c:pt idx="22">
                  <c:v>14.876476190474699</c:v>
                </c:pt>
                <c:pt idx="23">
                  <c:v>14.5630089285703</c:v>
                </c:pt>
                <c:pt idx="24">
                  <c:v>14.2795714285707</c:v>
                </c:pt>
                <c:pt idx="25">
                  <c:v>14.1441547619047</c:v>
                </c:pt>
                <c:pt idx="26">
                  <c:v>14.223455357142701</c:v>
                </c:pt>
                <c:pt idx="27">
                  <c:v>14.3411726190474</c:v>
                </c:pt>
                <c:pt idx="28">
                  <c:v>14.191898809524</c:v>
                </c:pt>
                <c:pt idx="29">
                  <c:v>14.107342261904799</c:v>
                </c:pt>
                <c:pt idx="30">
                  <c:v>14.296556547619</c:v>
                </c:pt>
                <c:pt idx="31">
                  <c:v>14.4627678571426</c:v>
                </c:pt>
                <c:pt idx="32">
                  <c:v>14.5947648809514</c:v>
                </c:pt>
                <c:pt idx="33">
                  <c:v>14.5403452380946</c:v>
                </c:pt>
                <c:pt idx="34">
                  <c:v>14.541306547618399</c:v>
                </c:pt>
                <c:pt idx="35">
                  <c:v>14.7194553571419</c:v>
                </c:pt>
                <c:pt idx="36">
                  <c:v>14.952315476189501</c:v>
                </c:pt>
                <c:pt idx="37">
                  <c:v>14.926202380950601</c:v>
                </c:pt>
                <c:pt idx="38">
                  <c:v>14.8124404761886</c:v>
                </c:pt>
                <c:pt idx="39">
                  <c:v>14.565979166665199</c:v>
                </c:pt>
                <c:pt idx="40">
                  <c:v>14.5924166666644</c:v>
                </c:pt>
                <c:pt idx="41">
                  <c:v>14.5608273809501</c:v>
                </c:pt>
                <c:pt idx="42">
                  <c:v>14.5332529761878</c:v>
                </c:pt>
                <c:pt idx="43">
                  <c:v>14.5171964285688</c:v>
                </c:pt>
                <c:pt idx="44">
                  <c:v>14.505943452379</c:v>
                </c:pt>
                <c:pt idx="45">
                  <c:v>14.386928571426701</c:v>
                </c:pt>
                <c:pt idx="46">
                  <c:v>14.5026547619028</c:v>
                </c:pt>
                <c:pt idx="47">
                  <c:v>14.463690476189001</c:v>
                </c:pt>
                <c:pt idx="48">
                  <c:v>14.7814077380937</c:v>
                </c:pt>
                <c:pt idx="49">
                  <c:v>15.168702380951</c:v>
                </c:pt>
                <c:pt idx="50">
                  <c:v>15.073080357141199</c:v>
                </c:pt>
                <c:pt idx="51">
                  <c:v>14.910098214283799</c:v>
                </c:pt>
                <c:pt idx="52">
                  <c:v>14.9041279761887</c:v>
                </c:pt>
                <c:pt idx="53">
                  <c:v>14.572571428569701</c:v>
                </c:pt>
                <c:pt idx="54">
                  <c:v>14.252363095236401</c:v>
                </c:pt>
                <c:pt idx="55">
                  <c:v>13.9798049948215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097408"/>
        <c:axId val="182098944"/>
      </c:scatterChart>
      <c:valAx>
        <c:axId val="182097408"/>
        <c:scaling>
          <c:orientation val="minMax"/>
          <c:max val="40421"/>
          <c:min val="40360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2098944"/>
        <c:crosses val="autoZero"/>
        <c:crossBetween val="midCat"/>
      </c:valAx>
      <c:valAx>
        <c:axId val="182098944"/>
        <c:scaling>
          <c:orientation val="minMax"/>
          <c:max val="30"/>
          <c:min val="12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2097408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tmc10a - Daily Stream Temperature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16.391999999999999</c:v>
                </c:pt>
                <c:pt idx="1">
                  <c:v>16.748999999999999</c:v>
                </c:pt>
                <c:pt idx="2">
                  <c:v>17.771999999999998</c:v>
                </c:pt>
                <c:pt idx="3">
                  <c:v>21.533000000000001</c:v>
                </c:pt>
                <c:pt idx="4">
                  <c:v>21.103000000000002</c:v>
                </c:pt>
                <c:pt idx="5">
                  <c:v>21.7</c:v>
                </c:pt>
                <c:pt idx="6">
                  <c:v>19.294</c:v>
                </c:pt>
                <c:pt idx="7">
                  <c:v>19.96</c:v>
                </c:pt>
                <c:pt idx="8">
                  <c:v>23.352</c:v>
                </c:pt>
                <c:pt idx="9">
                  <c:v>23.184000000000001</c:v>
                </c:pt>
                <c:pt idx="10">
                  <c:v>23.785</c:v>
                </c:pt>
                <c:pt idx="11">
                  <c:v>22.968</c:v>
                </c:pt>
                <c:pt idx="12">
                  <c:v>21.032</c:v>
                </c:pt>
                <c:pt idx="13">
                  <c:v>23.015999999999998</c:v>
                </c:pt>
                <c:pt idx="14">
                  <c:v>24.146000000000001</c:v>
                </c:pt>
                <c:pt idx="15">
                  <c:v>24.315000000000001</c:v>
                </c:pt>
                <c:pt idx="16">
                  <c:v>22.393000000000001</c:v>
                </c:pt>
                <c:pt idx="17">
                  <c:v>19.673999999999999</c:v>
                </c:pt>
                <c:pt idx="18">
                  <c:v>21.484999999999999</c:v>
                </c:pt>
                <c:pt idx="19">
                  <c:v>20.292999999999999</c:v>
                </c:pt>
                <c:pt idx="20">
                  <c:v>19.388999999999999</c:v>
                </c:pt>
                <c:pt idx="21">
                  <c:v>23.352</c:v>
                </c:pt>
                <c:pt idx="22">
                  <c:v>20.77</c:v>
                </c:pt>
                <c:pt idx="23">
                  <c:v>21.628</c:v>
                </c:pt>
                <c:pt idx="24">
                  <c:v>21.963000000000001</c:v>
                </c:pt>
                <c:pt idx="25">
                  <c:v>19.507999999999999</c:v>
                </c:pt>
                <c:pt idx="26">
                  <c:v>17.033999999999999</c:v>
                </c:pt>
                <c:pt idx="27">
                  <c:v>19.199000000000002</c:v>
                </c:pt>
                <c:pt idx="28">
                  <c:v>19.532</c:v>
                </c:pt>
                <c:pt idx="29">
                  <c:v>17.677</c:v>
                </c:pt>
                <c:pt idx="30">
                  <c:v>17.082000000000001</c:v>
                </c:pt>
                <c:pt idx="31">
                  <c:v>19.626999999999999</c:v>
                </c:pt>
                <c:pt idx="32">
                  <c:v>19.673999999999999</c:v>
                </c:pt>
                <c:pt idx="33">
                  <c:v>19.507999999999999</c:v>
                </c:pt>
                <c:pt idx="34">
                  <c:v>17.082000000000001</c:v>
                </c:pt>
                <c:pt idx="35">
                  <c:v>18.603999999999999</c:v>
                </c:pt>
                <c:pt idx="36">
                  <c:v>20.292999999999999</c:v>
                </c:pt>
                <c:pt idx="37">
                  <c:v>19.27</c:v>
                </c:pt>
                <c:pt idx="38">
                  <c:v>20.149999999999999</c:v>
                </c:pt>
                <c:pt idx="39">
                  <c:v>18.484999999999999</c:v>
                </c:pt>
                <c:pt idx="40">
                  <c:v>18.484999999999999</c:v>
                </c:pt>
                <c:pt idx="41">
                  <c:v>17.629000000000001</c:v>
                </c:pt>
                <c:pt idx="42">
                  <c:v>21.914999999999999</c:v>
                </c:pt>
                <c:pt idx="43">
                  <c:v>21.652000000000001</c:v>
                </c:pt>
                <c:pt idx="44">
                  <c:v>18.247</c:v>
                </c:pt>
                <c:pt idx="45">
                  <c:v>18.224</c:v>
                </c:pt>
                <c:pt idx="46">
                  <c:v>19.27</c:v>
                </c:pt>
                <c:pt idx="47">
                  <c:v>16.82</c:v>
                </c:pt>
                <c:pt idx="48">
                  <c:v>16.558</c:v>
                </c:pt>
                <c:pt idx="49">
                  <c:v>21.222999999999999</c:v>
                </c:pt>
                <c:pt idx="50">
                  <c:v>21.032</c:v>
                </c:pt>
                <c:pt idx="51">
                  <c:v>15.914999999999999</c:v>
                </c:pt>
                <c:pt idx="52">
                  <c:v>19.436</c:v>
                </c:pt>
                <c:pt idx="53">
                  <c:v>21.939</c:v>
                </c:pt>
                <c:pt idx="54">
                  <c:v>24.388000000000002</c:v>
                </c:pt>
                <c:pt idx="55">
                  <c:v>24.315000000000001</c:v>
                </c:pt>
                <c:pt idx="56">
                  <c:v>18.533000000000001</c:v>
                </c:pt>
                <c:pt idx="57">
                  <c:v>18.010000000000002</c:v>
                </c:pt>
                <c:pt idx="58">
                  <c:v>16.058</c:v>
                </c:pt>
                <c:pt idx="59">
                  <c:v>15.843</c:v>
                </c:pt>
                <c:pt idx="60">
                  <c:v>15.39</c:v>
                </c:pt>
                <c:pt idx="61">
                  <c:v>18.556999999999999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11.772</c:v>
                </c:pt>
                <c:pt idx="1">
                  <c:v>13.157</c:v>
                </c:pt>
                <c:pt idx="2">
                  <c:v>12.868</c:v>
                </c:pt>
                <c:pt idx="3">
                  <c:v>14.244999999999999</c:v>
                </c:pt>
                <c:pt idx="4">
                  <c:v>15.016999999999999</c:v>
                </c:pt>
                <c:pt idx="5">
                  <c:v>15.217000000000001</c:v>
                </c:pt>
                <c:pt idx="6">
                  <c:v>14.289</c:v>
                </c:pt>
                <c:pt idx="7">
                  <c:v>14.833</c:v>
                </c:pt>
                <c:pt idx="8">
                  <c:v>16.216000000000001</c:v>
                </c:pt>
                <c:pt idx="9">
                  <c:v>16.010999999999999</c:v>
                </c:pt>
                <c:pt idx="10">
                  <c:v>16.733000000000001</c:v>
                </c:pt>
                <c:pt idx="11">
                  <c:v>16.135999999999999</c:v>
                </c:pt>
                <c:pt idx="12">
                  <c:v>15.132</c:v>
                </c:pt>
                <c:pt idx="13">
                  <c:v>16.376000000000001</c:v>
                </c:pt>
                <c:pt idx="14">
                  <c:v>17.588000000000001</c:v>
                </c:pt>
                <c:pt idx="15">
                  <c:v>17.108000000000001</c:v>
                </c:pt>
                <c:pt idx="16">
                  <c:v>15.798999999999999</c:v>
                </c:pt>
                <c:pt idx="17">
                  <c:v>14.249000000000001</c:v>
                </c:pt>
                <c:pt idx="18">
                  <c:v>14.289</c:v>
                </c:pt>
                <c:pt idx="19">
                  <c:v>13.608000000000001</c:v>
                </c:pt>
                <c:pt idx="20">
                  <c:v>13.537000000000001</c:v>
                </c:pt>
                <c:pt idx="21">
                  <c:v>15.407999999999999</c:v>
                </c:pt>
                <c:pt idx="22">
                  <c:v>15.58</c:v>
                </c:pt>
                <c:pt idx="23">
                  <c:v>15.859</c:v>
                </c:pt>
                <c:pt idx="24">
                  <c:v>15.621</c:v>
                </c:pt>
                <c:pt idx="25">
                  <c:v>14.597</c:v>
                </c:pt>
                <c:pt idx="26">
                  <c:v>13.661</c:v>
                </c:pt>
                <c:pt idx="27">
                  <c:v>14.353</c:v>
                </c:pt>
                <c:pt idx="28">
                  <c:v>14.464</c:v>
                </c:pt>
                <c:pt idx="29">
                  <c:v>13.385999999999999</c:v>
                </c:pt>
                <c:pt idx="30">
                  <c:v>13.875</c:v>
                </c:pt>
                <c:pt idx="31">
                  <c:v>14.673</c:v>
                </c:pt>
                <c:pt idx="32">
                  <c:v>15.151999999999999</c:v>
                </c:pt>
                <c:pt idx="33">
                  <c:v>14.484999999999999</c:v>
                </c:pt>
                <c:pt idx="34">
                  <c:v>13.308</c:v>
                </c:pt>
                <c:pt idx="35">
                  <c:v>13.872</c:v>
                </c:pt>
                <c:pt idx="36">
                  <c:v>14.71</c:v>
                </c:pt>
                <c:pt idx="37">
                  <c:v>15.039</c:v>
                </c:pt>
                <c:pt idx="38">
                  <c:v>15.597</c:v>
                </c:pt>
                <c:pt idx="39">
                  <c:v>14.771000000000001</c:v>
                </c:pt>
                <c:pt idx="40">
                  <c:v>14.492000000000001</c:v>
                </c:pt>
                <c:pt idx="41">
                  <c:v>14.555</c:v>
                </c:pt>
                <c:pt idx="42">
                  <c:v>15.502000000000001</c:v>
                </c:pt>
                <c:pt idx="43">
                  <c:v>14.526999999999999</c:v>
                </c:pt>
                <c:pt idx="44">
                  <c:v>14.243</c:v>
                </c:pt>
                <c:pt idx="45">
                  <c:v>13.872</c:v>
                </c:pt>
                <c:pt idx="46">
                  <c:v>14.956</c:v>
                </c:pt>
                <c:pt idx="47">
                  <c:v>14.271000000000001</c:v>
                </c:pt>
                <c:pt idx="48">
                  <c:v>14.362</c:v>
                </c:pt>
                <c:pt idx="49">
                  <c:v>15.39</c:v>
                </c:pt>
                <c:pt idx="50">
                  <c:v>14.449</c:v>
                </c:pt>
                <c:pt idx="51">
                  <c:v>13.409000000000001</c:v>
                </c:pt>
                <c:pt idx="52">
                  <c:v>14.682</c:v>
                </c:pt>
                <c:pt idx="53">
                  <c:v>14.683</c:v>
                </c:pt>
                <c:pt idx="54">
                  <c:v>16.495000000000001</c:v>
                </c:pt>
                <c:pt idx="55">
                  <c:v>17.073</c:v>
                </c:pt>
                <c:pt idx="56">
                  <c:v>14.72</c:v>
                </c:pt>
                <c:pt idx="57">
                  <c:v>13.308</c:v>
                </c:pt>
                <c:pt idx="58">
                  <c:v>13.368</c:v>
                </c:pt>
                <c:pt idx="59">
                  <c:v>12.361000000000001</c:v>
                </c:pt>
                <c:pt idx="60">
                  <c:v>12.442</c:v>
                </c:pt>
                <c:pt idx="61">
                  <c:v>14.587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7.2679999999999998</c:v>
                </c:pt>
                <c:pt idx="1">
                  <c:v>10.638</c:v>
                </c:pt>
                <c:pt idx="2">
                  <c:v>9.7059999999999995</c:v>
                </c:pt>
                <c:pt idx="3">
                  <c:v>8.9649999999999999</c:v>
                </c:pt>
                <c:pt idx="4">
                  <c:v>10.638</c:v>
                </c:pt>
                <c:pt idx="5">
                  <c:v>10.32</c:v>
                </c:pt>
                <c:pt idx="6">
                  <c:v>10.907</c:v>
                </c:pt>
                <c:pt idx="7">
                  <c:v>11.419</c:v>
                </c:pt>
                <c:pt idx="8">
                  <c:v>11.977</c:v>
                </c:pt>
                <c:pt idx="9">
                  <c:v>11.856</c:v>
                </c:pt>
                <c:pt idx="10">
                  <c:v>11.516</c:v>
                </c:pt>
                <c:pt idx="11">
                  <c:v>12.292</c:v>
                </c:pt>
                <c:pt idx="12">
                  <c:v>10.492000000000001</c:v>
                </c:pt>
                <c:pt idx="13">
                  <c:v>11.224</c:v>
                </c:pt>
                <c:pt idx="14">
                  <c:v>13.185</c:v>
                </c:pt>
                <c:pt idx="15">
                  <c:v>12.316000000000001</c:v>
                </c:pt>
                <c:pt idx="16">
                  <c:v>11.247999999999999</c:v>
                </c:pt>
                <c:pt idx="17">
                  <c:v>11.492000000000001</c:v>
                </c:pt>
                <c:pt idx="18">
                  <c:v>10.59</c:v>
                </c:pt>
                <c:pt idx="19">
                  <c:v>10.369</c:v>
                </c:pt>
                <c:pt idx="20">
                  <c:v>9.9770000000000003</c:v>
                </c:pt>
                <c:pt idx="21">
                  <c:v>10.026</c:v>
                </c:pt>
                <c:pt idx="22">
                  <c:v>11.247999999999999</c:v>
                </c:pt>
                <c:pt idx="23">
                  <c:v>11.467000000000001</c:v>
                </c:pt>
                <c:pt idx="24">
                  <c:v>11.346</c:v>
                </c:pt>
                <c:pt idx="25">
                  <c:v>11.686</c:v>
                </c:pt>
                <c:pt idx="26">
                  <c:v>11.516</c:v>
                </c:pt>
                <c:pt idx="27">
                  <c:v>11.977</c:v>
                </c:pt>
                <c:pt idx="28">
                  <c:v>11.686</c:v>
                </c:pt>
                <c:pt idx="29">
                  <c:v>11.37</c:v>
                </c:pt>
                <c:pt idx="30">
                  <c:v>12.170999999999999</c:v>
                </c:pt>
                <c:pt idx="31">
                  <c:v>11.686</c:v>
                </c:pt>
                <c:pt idx="32">
                  <c:v>12.727</c:v>
                </c:pt>
                <c:pt idx="33">
                  <c:v>11.782999999999999</c:v>
                </c:pt>
                <c:pt idx="34">
                  <c:v>11.443</c:v>
                </c:pt>
                <c:pt idx="35">
                  <c:v>10.81</c:v>
                </c:pt>
                <c:pt idx="36">
                  <c:v>11.589</c:v>
                </c:pt>
                <c:pt idx="37">
                  <c:v>11.782999999999999</c:v>
                </c:pt>
                <c:pt idx="38">
                  <c:v>13.714</c:v>
                </c:pt>
                <c:pt idx="39">
                  <c:v>12.074</c:v>
                </c:pt>
                <c:pt idx="40">
                  <c:v>12.025</c:v>
                </c:pt>
                <c:pt idx="41">
                  <c:v>12.798999999999999</c:v>
                </c:pt>
                <c:pt idx="42">
                  <c:v>11.759</c:v>
                </c:pt>
                <c:pt idx="43">
                  <c:v>10.32</c:v>
                </c:pt>
                <c:pt idx="44">
                  <c:v>11.443</c:v>
                </c:pt>
                <c:pt idx="45">
                  <c:v>10.516</c:v>
                </c:pt>
                <c:pt idx="46">
                  <c:v>12.364000000000001</c:v>
                </c:pt>
                <c:pt idx="47">
                  <c:v>12.122</c:v>
                </c:pt>
                <c:pt idx="48">
                  <c:v>13.185</c:v>
                </c:pt>
                <c:pt idx="49">
                  <c:v>12.582000000000001</c:v>
                </c:pt>
                <c:pt idx="50">
                  <c:v>10.614000000000001</c:v>
                </c:pt>
                <c:pt idx="51">
                  <c:v>12.170999999999999</c:v>
                </c:pt>
                <c:pt idx="52">
                  <c:v>12.413</c:v>
                </c:pt>
                <c:pt idx="53">
                  <c:v>9.952</c:v>
                </c:pt>
                <c:pt idx="54">
                  <c:v>11.929</c:v>
                </c:pt>
                <c:pt idx="55">
                  <c:v>12.678000000000001</c:v>
                </c:pt>
                <c:pt idx="56">
                  <c:v>12.461</c:v>
                </c:pt>
                <c:pt idx="57">
                  <c:v>10.369</c:v>
                </c:pt>
                <c:pt idx="58">
                  <c:v>10.98</c:v>
                </c:pt>
                <c:pt idx="59">
                  <c:v>9.6080000000000005</c:v>
                </c:pt>
                <c:pt idx="60">
                  <c:v>9.4600000000000009</c:v>
                </c:pt>
                <c:pt idx="61">
                  <c:v>12.243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214912"/>
        <c:axId val="193626112"/>
      </c:scatterChart>
      <c:valAx>
        <c:axId val="192214912"/>
        <c:scaling>
          <c:orientation val="minMax"/>
          <c:max val="40421"/>
          <c:min val="40360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3626112"/>
        <c:crosses val="autoZero"/>
        <c:crossBetween val="midCat"/>
      </c:valAx>
      <c:valAx>
        <c:axId val="193626112"/>
        <c:scaling>
          <c:orientation val="minMax"/>
          <c:max val="35"/>
          <c:min val="5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2214912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3689340915718868"/>
          <c:w val="0.13073264383871824"/>
          <c:h val="0.3307378244386118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285750</xdr:colOff>
      <xdr:row>1</xdr:row>
      <xdr:rowOff>142875</xdr:rowOff>
    </xdr:from>
    <xdr:to>
      <xdr:col>6</xdr:col>
      <xdr:colOff>282637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4025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</xdr:row>
      <xdr:rowOff>0</xdr:rowOff>
    </xdr:from>
    <xdr:to>
      <xdr:col>6</xdr:col>
      <xdr:colOff>523875</xdr:colOff>
      <xdr:row>46</xdr:row>
      <xdr:rowOff>114300</xdr:rowOff>
    </xdr:to>
    <xdr:sp macro="" textlink="">
      <xdr:nvSpPr>
        <xdr:cNvPr id="4" name="TextBox 3"/>
        <xdr:cNvSpPr txBox="1"/>
      </xdr:nvSpPr>
      <xdr:spPr>
        <a:xfrm>
          <a:off x="0" y="7505700"/>
          <a:ext cx="6305550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4</xdr:col>
      <xdr:colOff>323850</xdr:colOff>
      <xdr:row>36</xdr:row>
      <xdr:rowOff>66675</xdr:rowOff>
    </xdr:to>
    <xdr:pic>
      <xdr:nvPicPr>
        <xdr:cNvPr id="6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267200"/>
          <a:ext cx="5105400" cy="2733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23">
        <v>2010</v>
      </c>
      <c r="B1" s="59" t="s">
        <v>129</v>
      </c>
      <c r="C1" s="59"/>
      <c r="D1" s="59"/>
      <c r="E1" s="59"/>
      <c r="F1" s="59"/>
      <c r="G1" s="59"/>
    </row>
    <row r="2" spans="1:7" x14ac:dyDescent="0.25">
      <c r="A2" s="1" t="s">
        <v>0</v>
      </c>
      <c r="B2" s="58" t="s">
        <v>131</v>
      </c>
      <c r="C2" s="25"/>
    </row>
    <row r="3" spans="1:7" x14ac:dyDescent="0.25">
      <c r="A3" s="1" t="s">
        <v>1</v>
      </c>
      <c r="B3" s="21" t="s">
        <v>134</v>
      </c>
      <c r="C3" s="25"/>
    </row>
    <row r="4" spans="1:7" x14ac:dyDescent="0.25">
      <c r="A4" s="1" t="s">
        <v>2</v>
      </c>
      <c r="B4" s="21" t="s">
        <v>128</v>
      </c>
      <c r="C4" s="25"/>
    </row>
    <row r="5" spans="1:7" x14ac:dyDescent="0.25">
      <c r="A5" s="1" t="s">
        <v>3</v>
      </c>
      <c r="B5" s="58">
        <v>1150630</v>
      </c>
      <c r="C5" s="25"/>
    </row>
    <row r="6" spans="1:7" x14ac:dyDescent="0.25">
      <c r="A6" s="1" t="s">
        <v>4</v>
      </c>
      <c r="B6" s="21" t="s">
        <v>130</v>
      </c>
      <c r="C6" s="25"/>
    </row>
    <row r="7" spans="1:7" x14ac:dyDescent="0.25">
      <c r="A7" s="1" t="s">
        <v>5</v>
      </c>
      <c r="B7" s="25" t="str">
        <f>B3&amp;RIGHT(A1,2)&amp;"a_"&amp;B5&amp;"_Summary"</f>
        <v>tmc10a_1150630_Summary</v>
      </c>
      <c r="C7" s="25"/>
    </row>
    <row r="8" spans="1:7" x14ac:dyDescent="0.25">
      <c r="B8" s="25"/>
      <c r="C8" s="25"/>
    </row>
    <row r="9" spans="1:7" x14ac:dyDescent="0.25">
      <c r="A9" s="1" t="s">
        <v>6</v>
      </c>
      <c r="B9" s="53">
        <f>DATE(A1,7,1)</f>
        <v>40360</v>
      </c>
      <c r="C9" s="53">
        <f>DATE(A1,8,31)</f>
        <v>40421</v>
      </c>
      <c r="F9" s="12"/>
    </row>
    <row r="10" spans="1:7" x14ac:dyDescent="0.25">
      <c r="B10" s="4" t="s">
        <v>114</v>
      </c>
      <c r="D10" s="18">
        <f>B9</f>
        <v>40360</v>
      </c>
      <c r="E10" s="2" t="s">
        <v>115</v>
      </c>
      <c r="F10" s="18">
        <f>C9</f>
        <v>40421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31</v>
      </c>
      <c r="B13" s="14">
        <f>DailyStats!B69</f>
        <v>7.2679999999999998</v>
      </c>
      <c r="C13" s="24">
        <f>DailyStats!D69</f>
        <v>40360.291666666664</v>
      </c>
      <c r="D13" s="25"/>
      <c r="E13" s="26">
        <f>COUNT(DailyStats!D69:E69)</f>
        <v>1</v>
      </c>
      <c r="F13" s="12"/>
    </row>
    <row r="14" spans="1:7" x14ac:dyDescent="0.25">
      <c r="A14" s="5" t="s">
        <v>35</v>
      </c>
      <c r="B14" s="14">
        <f>DailyStats!B70</f>
        <v>24.388000000000002</v>
      </c>
      <c r="C14" s="24">
        <f>DailyStats!D70</f>
        <v>40414.625</v>
      </c>
      <c r="D14" s="25"/>
      <c r="E14" s="26">
        <f>COUNT(DailyStats!D70:E70)</f>
        <v>1</v>
      </c>
      <c r="F14" s="12"/>
    </row>
    <row r="15" spans="1:7" x14ac:dyDescent="0.25">
      <c r="A15" s="5" t="s">
        <v>34</v>
      </c>
      <c r="B15" s="14">
        <f>DailyStats!B71</f>
        <v>14.68287096774193</v>
      </c>
      <c r="C15" s="27"/>
      <c r="D15" s="25"/>
      <c r="E15" s="26"/>
    </row>
    <row r="16" spans="1:7" x14ac:dyDescent="0.25">
      <c r="A16" s="5" t="s">
        <v>33</v>
      </c>
      <c r="B16" s="14">
        <f>DailyStats!B72</f>
        <v>13.326000000000001</v>
      </c>
      <c r="C16" s="28">
        <f>DailyStats!D72</f>
        <v>40381</v>
      </c>
      <c r="D16" s="25"/>
      <c r="E16" s="26">
        <f>COUNT(DailyStats!D72:E72)</f>
        <v>1</v>
      </c>
      <c r="F16" s="12"/>
    </row>
    <row r="17" spans="1:6" x14ac:dyDescent="0.25">
      <c r="A17" s="5" t="s">
        <v>32</v>
      </c>
      <c r="B17" s="14">
        <f>DailyStats!B73</f>
        <v>3.3730000000000002</v>
      </c>
      <c r="C17" s="28">
        <f>DailyStats!D73</f>
        <v>40408</v>
      </c>
      <c r="D17" s="25"/>
      <c r="E17" s="26">
        <f>COUNT(DailyStats!D73:E73)</f>
        <v>1</v>
      </c>
      <c r="F17" s="12"/>
    </row>
    <row r="18" spans="1:6" x14ac:dyDescent="0.25">
      <c r="A18" s="5" t="s">
        <v>9</v>
      </c>
      <c r="B18" s="2">
        <v>1488</v>
      </c>
      <c r="C18" s="27"/>
      <c r="D18" s="25"/>
      <c r="E18" s="26"/>
    </row>
    <row r="19" spans="1:6" x14ac:dyDescent="0.25">
      <c r="A19" s="5" t="s">
        <v>10</v>
      </c>
      <c r="B19" s="2" t="s">
        <v>29</v>
      </c>
      <c r="C19" s="27"/>
      <c r="D19" s="25"/>
      <c r="E19" s="26"/>
    </row>
    <row r="20" spans="1:6" x14ac:dyDescent="0.25">
      <c r="A20" s="5" t="s">
        <v>36</v>
      </c>
      <c r="B20" s="14">
        <f>MWAT!E4</f>
        <v>16.4405267857144</v>
      </c>
      <c r="C20" s="29">
        <f>MWAT!F4</f>
        <v>40375</v>
      </c>
      <c r="D20" s="25"/>
      <c r="E20" s="30">
        <f>COUNT(MWAT!F4:F104)</f>
        <v>2</v>
      </c>
      <c r="F20" s="12"/>
    </row>
    <row r="21" spans="1:6" x14ac:dyDescent="0.25">
      <c r="A21" s="5" t="s">
        <v>37</v>
      </c>
      <c r="B21" s="14">
        <f>MWMT!E4</f>
        <v>23.206571428571401</v>
      </c>
      <c r="C21" s="29">
        <f>MWMT!F4</f>
        <v>40375</v>
      </c>
      <c r="D21" s="25"/>
      <c r="E21" s="30">
        <f>COUNT(MWMT!F4:F104)</f>
        <v>1</v>
      </c>
      <c r="F21" s="12"/>
    </row>
    <row r="23" spans="1:6" x14ac:dyDescent="0.25">
      <c r="A23" s="3" t="s">
        <v>28</v>
      </c>
    </row>
    <row r="47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76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</cols>
  <sheetData>
    <row r="1" spans="1:5" ht="21" x14ac:dyDescent="0.35">
      <c r="A1" s="60" t="s">
        <v>30</v>
      </c>
      <c r="B1" s="60"/>
      <c r="C1" s="60"/>
      <c r="D1" s="60"/>
    </row>
    <row r="2" spans="1:5" x14ac:dyDescent="0.25">
      <c r="A2" s="20" t="str">
        <f>LEFT(StatSummary!B7, LEN(StatSummary!B7)-8)&amp;"_DailyStats.csv"</f>
        <v>tmc10a_1150630_DailyStats.csv</v>
      </c>
    </row>
    <row r="3" spans="1:5" ht="30.75" thickBot="1" x14ac:dyDescent="0.3">
      <c r="A3" s="13" t="s">
        <v>12</v>
      </c>
      <c r="B3" s="22" t="s">
        <v>117</v>
      </c>
      <c r="C3" s="22" t="s">
        <v>118</v>
      </c>
      <c r="D3" s="22" t="s">
        <v>119</v>
      </c>
      <c r="E3" s="22" t="s">
        <v>120</v>
      </c>
    </row>
    <row r="4" spans="1:5" x14ac:dyDescent="0.25">
      <c r="A4" s="6">
        <v>40360</v>
      </c>
      <c r="B4" s="15">
        <v>7.2679999999999998</v>
      </c>
      <c r="C4" s="15">
        <v>16.391999999999999</v>
      </c>
      <c r="D4" s="15">
        <v>11.772</v>
      </c>
      <c r="E4" s="15">
        <v>9.1240000000000006</v>
      </c>
    </row>
    <row r="5" spans="1:5" x14ac:dyDescent="0.25">
      <c r="A5" s="6">
        <v>40361</v>
      </c>
      <c r="B5" s="15">
        <v>10.638</v>
      </c>
      <c r="C5" s="15">
        <v>16.748999999999999</v>
      </c>
      <c r="D5" s="15">
        <v>13.157</v>
      </c>
      <c r="E5" s="15">
        <v>6.1109999999999998</v>
      </c>
    </row>
    <row r="6" spans="1:5" x14ac:dyDescent="0.25">
      <c r="A6" s="6">
        <v>40362</v>
      </c>
      <c r="B6" s="15">
        <v>9.7059999999999995</v>
      </c>
      <c r="C6" s="15">
        <v>17.771999999999998</v>
      </c>
      <c r="D6" s="15">
        <v>12.868</v>
      </c>
      <c r="E6" s="15">
        <v>8.0660000000000007</v>
      </c>
    </row>
    <row r="7" spans="1:5" x14ac:dyDescent="0.25">
      <c r="A7" s="6">
        <v>40363</v>
      </c>
      <c r="B7" s="15">
        <v>8.9649999999999999</v>
      </c>
      <c r="C7" s="15">
        <v>21.533000000000001</v>
      </c>
      <c r="D7" s="15">
        <v>14.244999999999999</v>
      </c>
      <c r="E7" s="15">
        <v>12.568</v>
      </c>
    </row>
    <row r="8" spans="1:5" x14ac:dyDescent="0.25">
      <c r="A8" s="6">
        <v>40364</v>
      </c>
      <c r="B8" s="15">
        <v>10.638</v>
      </c>
      <c r="C8" s="15">
        <v>21.103000000000002</v>
      </c>
      <c r="D8" s="15">
        <v>15.016999999999999</v>
      </c>
      <c r="E8" s="15">
        <v>10.465</v>
      </c>
    </row>
    <row r="9" spans="1:5" x14ac:dyDescent="0.25">
      <c r="A9" s="6">
        <v>40365</v>
      </c>
      <c r="B9" s="15">
        <v>10.32</v>
      </c>
      <c r="C9" s="15">
        <v>21.7</v>
      </c>
      <c r="D9" s="15">
        <v>15.217000000000001</v>
      </c>
      <c r="E9" s="15">
        <v>11.38</v>
      </c>
    </row>
    <row r="10" spans="1:5" x14ac:dyDescent="0.25">
      <c r="A10" s="6">
        <v>40366</v>
      </c>
      <c r="B10" s="15">
        <v>10.907</v>
      </c>
      <c r="C10" s="15">
        <v>19.294</v>
      </c>
      <c r="D10" s="15">
        <v>14.289</v>
      </c>
      <c r="E10" s="15">
        <v>8.3870000000000005</v>
      </c>
    </row>
    <row r="11" spans="1:5" x14ac:dyDescent="0.25">
      <c r="A11" s="6">
        <v>40367</v>
      </c>
      <c r="B11" s="15">
        <v>11.419</v>
      </c>
      <c r="C11" s="15">
        <v>19.96</v>
      </c>
      <c r="D11" s="15">
        <v>14.833</v>
      </c>
      <c r="E11" s="15">
        <v>8.5410000000000004</v>
      </c>
    </row>
    <row r="12" spans="1:5" x14ac:dyDescent="0.25">
      <c r="A12" s="6">
        <v>40368</v>
      </c>
      <c r="B12" s="15">
        <v>11.977</v>
      </c>
      <c r="C12" s="15">
        <v>23.352</v>
      </c>
      <c r="D12" s="15">
        <v>16.216000000000001</v>
      </c>
      <c r="E12" s="15">
        <v>11.375</v>
      </c>
    </row>
    <row r="13" spans="1:5" x14ac:dyDescent="0.25">
      <c r="A13" s="6">
        <v>40369</v>
      </c>
      <c r="B13" s="15">
        <v>11.856</v>
      </c>
      <c r="C13" s="15">
        <v>23.184000000000001</v>
      </c>
      <c r="D13" s="15">
        <v>16.010999999999999</v>
      </c>
      <c r="E13" s="15">
        <v>11.327999999999999</v>
      </c>
    </row>
    <row r="14" spans="1:5" x14ac:dyDescent="0.25">
      <c r="A14" s="6">
        <v>40370</v>
      </c>
      <c r="B14" s="15">
        <v>11.516</v>
      </c>
      <c r="C14" s="15">
        <v>23.785</v>
      </c>
      <c r="D14" s="15">
        <v>16.733000000000001</v>
      </c>
      <c r="E14" s="15">
        <v>12.269</v>
      </c>
    </row>
    <row r="15" spans="1:5" x14ac:dyDescent="0.25">
      <c r="A15" s="6">
        <v>40371</v>
      </c>
      <c r="B15" s="15">
        <v>12.292</v>
      </c>
      <c r="C15" s="15">
        <v>22.968</v>
      </c>
      <c r="D15" s="15">
        <v>16.135999999999999</v>
      </c>
      <c r="E15" s="15">
        <v>10.676</v>
      </c>
    </row>
    <row r="16" spans="1:5" x14ac:dyDescent="0.25">
      <c r="A16" s="6">
        <v>40372</v>
      </c>
      <c r="B16" s="15">
        <v>10.492000000000001</v>
      </c>
      <c r="C16" s="15">
        <v>21.032</v>
      </c>
      <c r="D16" s="15">
        <v>15.132</v>
      </c>
      <c r="E16" s="15">
        <v>10.54</v>
      </c>
    </row>
    <row r="17" spans="1:5" x14ac:dyDescent="0.25">
      <c r="A17" s="6">
        <v>40373</v>
      </c>
      <c r="B17" s="15">
        <v>11.224</v>
      </c>
      <c r="C17" s="15">
        <v>23.015999999999998</v>
      </c>
      <c r="D17" s="15">
        <v>16.376000000000001</v>
      </c>
      <c r="E17" s="15">
        <v>11.792</v>
      </c>
    </row>
    <row r="18" spans="1:5" x14ac:dyDescent="0.25">
      <c r="A18" s="6">
        <v>40374</v>
      </c>
      <c r="B18" s="15">
        <v>13.185</v>
      </c>
      <c r="C18" s="15">
        <v>24.146000000000001</v>
      </c>
      <c r="D18" s="15">
        <v>17.588000000000001</v>
      </c>
      <c r="E18" s="15">
        <v>10.961</v>
      </c>
    </row>
    <row r="19" spans="1:5" x14ac:dyDescent="0.25">
      <c r="A19" s="6">
        <v>40375</v>
      </c>
      <c r="B19" s="15">
        <v>12.316000000000001</v>
      </c>
      <c r="C19" s="15">
        <v>24.315000000000001</v>
      </c>
      <c r="D19" s="15">
        <v>17.108000000000001</v>
      </c>
      <c r="E19" s="15">
        <v>11.999000000000001</v>
      </c>
    </row>
    <row r="20" spans="1:5" x14ac:dyDescent="0.25">
      <c r="A20" s="6">
        <v>40376</v>
      </c>
      <c r="B20" s="15">
        <v>11.247999999999999</v>
      </c>
      <c r="C20" s="15">
        <v>22.393000000000001</v>
      </c>
      <c r="D20" s="15">
        <v>15.798999999999999</v>
      </c>
      <c r="E20" s="15">
        <v>11.145</v>
      </c>
    </row>
    <row r="21" spans="1:5" x14ac:dyDescent="0.25">
      <c r="A21" s="6">
        <v>40377</v>
      </c>
      <c r="B21" s="15">
        <v>11.492000000000001</v>
      </c>
      <c r="C21" s="15">
        <v>19.673999999999999</v>
      </c>
      <c r="D21" s="15">
        <v>14.249000000000001</v>
      </c>
      <c r="E21" s="15">
        <v>8.1820000000000004</v>
      </c>
    </row>
    <row r="22" spans="1:5" x14ac:dyDescent="0.25">
      <c r="A22" s="6">
        <v>40378</v>
      </c>
      <c r="B22" s="15">
        <v>10.59</v>
      </c>
      <c r="C22" s="15">
        <v>21.484999999999999</v>
      </c>
      <c r="D22" s="15">
        <v>14.289</v>
      </c>
      <c r="E22" s="15">
        <v>10.895</v>
      </c>
    </row>
    <row r="23" spans="1:5" x14ac:dyDescent="0.25">
      <c r="A23" s="6">
        <v>40379</v>
      </c>
      <c r="B23" s="15">
        <v>10.369</v>
      </c>
      <c r="C23" s="15">
        <v>20.292999999999999</v>
      </c>
      <c r="D23" s="15">
        <v>13.608000000000001</v>
      </c>
      <c r="E23" s="15">
        <v>9.9239999999999995</v>
      </c>
    </row>
    <row r="24" spans="1:5" x14ac:dyDescent="0.25">
      <c r="A24" s="6">
        <v>40380</v>
      </c>
      <c r="B24" s="15">
        <v>9.9770000000000003</v>
      </c>
      <c r="C24" s="15">
        <v>19.388999999999999</v>
      </c>
      <c r="D24" s="15">
        <v>13.537000000000001</v>
      </c>
      <c r="E24" s="15">
        <v>9.4120000000000008</v>
      </c>
    </row>
    <row r="25" spans="1:5" x14ac:dyDescent="0.25">
      <c r="A25" s="6">
        <v>40381</v>
      </c>
      <c r="B25" s="15">
        <v>10.026</v>
      </c>
      <c r="C25" s="15">
        <v>23.352</v>
      </c>
      <c r="D25" s="15">
        <v>15.407999999999999</v>
      </c>
      <c r="E25" s="15">
        <v>13.326000000000001</v>
      </c>
    </row>
    <row r="26" spans="1:5" x14ac:dyDescent="0.25">
      <c r="A26" s="6">
        <v>40382</v>
      </c>
      <c r="B26" s="15">
        <v>11.247999999999999</v>
      </c>
      <c r="C26" s="15">
        <v>20.77</v>
      </c>
      <c r="D26" s="15">
        <v>15.58</v>
      </c>
      <c r="E26" s="15">
        <v>9.5220000000000002</v>
      </c>
    </row>
    <row r="27" spans="1:5" x14ac:dyDescent="0.25">
      <c r="A27" s="6">
        <v>40383</v>
      </c>
      <c r="B27" s="15">
        <v>11.467000000000001</v>
      </c>
      <c r="C27" s="15">
        <v>21.628</v>
      </c>
      <c r="D27" s="15">
        <v>15.859</v>
      </c>
      <c r="E27" s="15">
        <v>10.161</v>
      </c>
    </row>
    <row r="28" spans="1:5" x14ac:dyDescent="0.25">
      <c r="A28" s="6">
        <v>40384</v>
      </c>
      <c r="B28" s="15">
        <v>11.346</v>
      </c>
      <c r="C28" s="15">
        <v>21.963000000000001</v>
      </c>
      <c r="D28" s="15">
        <v>15.621</v>
      </c>
      <c r="E28" s="15">
        <v>10.617000000000001</v>
      </c>
    </row>
    <row r="29" spans="1:5" x14ac:dyDescent="0.25">
      <c r="A29" s="6">
        <v>40385</v>
      </c>
      <c r="B29" s="15">
        <v>11.686</v>
      </c>
      <c r="C29" s="15">
        <v>19.507999999999999</v>
      </c>
      <c r="D29" s="15">
        <v>14.597</v>
      </c>
      <c r="E29" s="15">
        <v>7.8220000000000001</v>
      </c>
    </row>
    <row r="30" spans="1:5" x14ac:dyDescent="0.25">
      <c r="A30" s="6">
        <v>40386</v>
      </c>
      <c r="B30" s="15">
        <v>11.516</v>
      </c>
      <c r="C30" s="15">
        <v>17.033999999999999</v>
      </c>
      <c r="D30" s="15">
        <v>13.661</v>
      </c>
      <c r="E30" s="15">
        <v>5.5179999999999998</v>
      </c>
    </row>
    <row r="31" spans="1:5" x14ac:dyDescent="0.25">
      <c r="A31" s="6">
        <v>40387</v>
      </c>
      <c r="B31" s="15">
        <v>11.977</v>
      </c>
      <c r="C31" s="15">
        <v>19.199000000000002</v>
      </c>
      <c r="D31" s="15">
        <v>14.353</v>
      </c>
      <c r="E31" s="15">
        <v>7.2220000000000004</v>
      </c>
    </row>
    <row r="32" spans="1:5" x14ac:dyDescent="0.25">
      <c r="A32" s="6">
        <v>40388</v>
      </c>
      <c r="B32" s="15">
        <v>11.686</v>
      </c>
      <c r="C32" s="15">
        <v>19.532</v>
      </c>
      <c r="D32" s="15">
        <v>14.464</v>
      </c>
      <c r="E32" s="15">
        <v>7.8460000000000001</v>
      </c>
    </row>
    <row r="33" spans="1:5" x14ac:dyDescent="0.25">
      <c r="A33" s="6">
        <v>40389</v>
      </c>
      <c r="B33" s="15">
        <v>11.37</v>
      </c>
      <c r="C33" s="15">
        <v>17.677</v>
      </c>
      <c r="D33" s="15">
        <v>13.385999999999999</v>
      </c>
      <c r="E33" s="15">
        <v>6.3070000000000004</v>
      </c>
    </row>
    <row r="34" spans="1:5" x14ac:dyDescent="0.25">
      <c r="A34" s="6">
        <v>40390</v>
      </c>
      <c r="B34" s="15">
        <v>12.170999999999999</v>
      </c>
      <c r="C34" s="15">
        <v>17.082000000000001</v>
      </c>
      <c r="D34" s="15">
        <v>13.875</v>
      </c>
      <c r="E34" s="15">
        <v>4.9109999999999996</v>
      </c>
    </row>
    <row r="35" spans="1:5" x14ac:dyDescent="0.25">
      <c r="A35" s="6">
        <v>40391</v>
      </c>
      <c r="B35" s="15">
        <v>11.686</v>
      </c>
      <c r="C35" s="15">
        <v>19.626999999999999</v>
      </c>
      <c r="D35" s="15">
        <v>14.673</v>
      </c>
      <c r="E35" s="15">
        <v>7.9409999999999998</v>
      </c>
    </row>
    <row r="36" spans="1:5" x14ac:dyDescent="0.25">
      <c r="A36" s="6">
        <v>40392</v>
      </c>
      <c r="B36" s="15">
        <v>12.727</v>
      </c>
      <c r="C36" s="15">
        <v>19.673999999999999</v>
      </c>
      <c r="D36" s="15">
        <v>15.151999999999999</v>
      </c>
      <c r="E36" s="15">
        <v>6.9470000000000001</v>
      </c>
    </row>
    <row r="37" spans="1:5" x14ac:dyDescent="0.25">
      <c r="A37" s="6">
        <v>40393</v>
      </c>
      <c r="B37" s="15">
        <v>11.782999999999999</v>
      </c>
      <c r="C37" s="15">
        <v>19.507999999999999</v>
      </c>
      <c r="D37" s="15">
        <v>14.484999999999999</v>
      </c>
      <c r="E37" s="15">
        <v>7.7249999999999996</v>
      </c>
    </row>
    <row r="38" spans="1:5" x14ac:dyDescent="0.25">
      <c r="A38" s="6">
        <v>40394</v>
      </c>
      <c r="B38" s="15">
        <v>11.443</v>
      </c>
      <c r="C38" s="15">
        <v>17.082000000000001</v>
      </c>
      <c r="D38" s="15">
        <v>13.308</v>
      </c>
      <c r="E38" s="15">
        <v>5.6390000000000002</v>
      </c>
    </row>
    <row r="39" spans="1:5" x14ac:dyDescent="0.25">
      <c r="A39" s="6">
        <v>40395</v>
      </c>
      <c r="B39" s="15">
        <v>10.81</v>
      </c>
      <c r="C39" s="15">
        <v>18.603999999999999</v>
      </c>
      <c r="D39" s="15">
        <v>13.872</v>
      </c>
      <c r="E39" s="15">
        <v>7.7939999999999996</v>
      </c>
    </row>
    <row r="40" spans="1:5" x14ac:dyDescent="0.25">
      <c r="A40" s="6">
        <v>40396</v>
      </c>
      <c r="B40" s="15">
        <v>11.589</v>
      </c>
      <c r="C40" s="15">
        <v>20.292999999999999</v>
      </c>
      <c r="D40" s="15">
        <v>14.71</v>
      </c>
      <c r="E40" s="15">
        <v>8.7040000000000006</v>
      </c>
    </row>
    <row r="41" spans="1:5" x14ac:dyDescent="0.25">
      <c r="A41" s="6">
        <v>40397</v>
      </c>
      <c r="B41" s="15">
        <v>11.782999999999999</v>
      </c>
      <c r="C41" s="15">
        <v>19.27</v>
      </c>
      <c r="D41" s="15">
        <v>15.039</v>
      </c>
      <c r="E41" s="15">
        <v>7.4870000000000001</v>
      </c>
    </row>
    <row r="42" spans="1:5" x14ac:dyDescent="0.25">
      <c r="A42" s="6">
        <v>40398</v>
      </c>
      <c r="B42" s="15">
        <v>13.714</v>
      </c>
      <c r="C42" s="15">
        <v>20.149999999999999</v>
      </c>
      <c r="D42" s="15">
        <v>15.597</v>
      </c>
      <c r="E42" s="15">
        <v>6.4359999999999999</v>
      </c>
    </row>
    <row r="43" spans="1:5" x14ac:dyDescent="0.25">
      <c r="A43" s="6">
        <v>40399</v>
      </c>
      <c r="B43" s="15">
        <v>12.074</v>
      </c>
      <c r="C43" s="15">
        <v>18.484999999999999</v>
      </c>
      <c r="D43" s="15">
        <v>14.771000000000001</v>
      </c>
      <c r="E43" s="15">
        <v>6.4109999999999996</v>
      </c>
    </row>
    <row r="44" spans="1:5" x14ac:dyDescent="0.25">
      <c r="A44" s="6">
        <v>40400</v>
      </c>
      <c r="B44" s="15">
        <v>12.025</v>
      </c>
      <c r="C44" s="15">
        <v>18.484999999999999</v>
      </c>
      <c r="D44" s="15">
        <v>14.492000000000001</v>
      </c>
      <c r="E44" s="15">
        <v>6.46</v>
      </c>
    </row>
    <row r="45" spans="1:5" x14ac:dyDescent="0.25">
      <c r="A45" s="6">
        <v>40401</v>
      </c>
      <c r="B45" s="15">
        <v>12.798999999999999</v>
      </c>
      <c r="C45" s="15">
        <v>17.629000000000001</v>
      </c>
      <c r="D45" s="15">
        <v>14.555</v>
      </c>
      <c r="E45" s="15">
        <v>4.83</v>
      </c>
    </row>
    <row r="46" spans="1:5" x14ac:dyDescent="0.25">
      <c r="A46" s="6">
        <v>40402</v>
      </c>
      <c r="B46" s="15">
        <v>11.759</v>
      </c>
      <c r="C46" s="15">
        <v>21.914999999999999</v>
      </c>
      <c r="D46" s="15">
        <v>15.502000000000001</v>
      </c>
      <c r="E46" s="15">
        <v>10.156000000000001</v>
      </c>
    </row>
    <row r="47" spans="1:5" x14ac:dyDescent="0.25">
      <c r="A47" s="6">
        <v>40403</v>
      </c>
      <c r="B47" s="15">
        <v>10.32</v>
      </c>
      <c r="C47" s="15">
        <v>21.652000000000001</v>
      </c>
      <c r="D47" s="15">
        <v>14.526999999999999</v>
      </c>
      <c r="E47" s="15">
        <v>11.332000000000001</v>
      </c>
    </row>
    <row r="48" spans="1:5" x14ac:dyDescent="0.25">
      <c r="A48" s="6">
        <v>40404</v>
      </c>
      <c r="B48" s="15">
        <v>11.443</v>
      </c>
      <c r="C48" s="15">
        <v>18.247</v>
      </c>
      <c r="D48" s="15">
        <v>14.243</v>
      </c>
      <c r="E48" s="15">
        <v>6.8040000000000003</v>
      </c>
    </row>
    <row r="49" spans="1:5" x14ac:dyDescent="0.25">
      <c r="A49" s="6">
        <v>40405</v>
      </c>
      <c r="B49" s="15">
        <v>10.516</v>
      </c>
      <c r="C49" s="15">
        <v>18.224</v>
      </c>
      <c r="D49" s="15">
        <v>13.872</v>
      </c>
      <c r="E49" s="15">
        <v>7.7080000000000002</v>
      </c>
    </row>
    <row r="50" spans="1:5" x14ac:dyDescent="0.25">
      <c r="A50" s="6">
        <v>40406</v>
      </c>
      <c r="B50" s="15">
        <v>12.364000000000001</v>
      </c>
      <c r="C50" s="15">
        <v>19.27</v>
      </c>
      <c r="D50" s="15">
        <v>14.956</v>
      </c>
      <c r="E50" s="15">
        <v>6.9059999999999997</v>
      </c>
    </row>
    <row r="51" spans="1:5" x14ac:dyDescent="0.25">
      <c r="A51" s="6">
        <v>40407</v>
      </c>
      <c r="B51" s="15">
        <v>12.122</v>
      </c>
      <c r="C51" s="15">
        <v>16.82</v>
      </c>
      <c r="D51" s="15">
        <v>14.271000000000001</v>
      </c>
      <c r="E51" s="15">
        <v>4.6980000000000004</v>
      </c>
    </row>
    <row r="52" spans="1:5" x14ac:dyDescent="0.25">
      <c r="A52" s="6">
        <v>40408</v>
      </c>
      <c r="B52" s="15">
        <v>13.185</v>
      </c>
      <c r="C52" s="15">
        <v>16.558</v>
      </c>
      <c r="D52" s="15">
        <v>14.362</v>
      </c>
      <c r="E52" s="15">
        <v>3.3730000000000002</v>
      </c>
    </row>
    <row r="53" spans="1:5" x14ac:dyDescent="0.25">
      <c r="A53" s="6">
        <v>40409</v>
      </c>
      <c r="B53" s="15">
        <v>12.582000000000001</v>
      </c>
      <c r="C53" s="15">
        <v>21.222999999999999</v>
      </c>
      <c r="D53" s="15">
        <v>15.39</v>
      </c>
      <c r="E53" s="15">
        <v>8.641</v>
      </c>
    </row>
    <row r="54" spans="1:5" x14ac:dyDescent="0.25">
      <c r="A54" s="6">
        <v>40410</v>
      </c>
      <c r="B54" s="15">
        <v>10.614000000000001</v>
      </c>
      <c r="C54" s="15">
        <v>21.032</v>
      </c>
      <c r="D54" s="15">
        <v>14.449</v>
      </c>
      <c r="E54" s="15">
        <v>10.417999999999999</v>
      </c>
    </row>
    <row r="55" spans="1:5" x14ac:dyDescent="0.25">
      <c r="A55" s="6">
        <v>40411</v>
      </c>
      <c r="B55" s="15">
        <v>12.170999999999999</v>
      </c>
      <c r="C55" s="15">
        <v>15.914999999999999</v>
      </c>
      <c r="D55" s="15">
        <v>13.409000000000001</v>
      </c>
      <c r="E55" s="15">
        <v>3.7440000000000002</v>
      </c>
    </row>
    <row r="56" spans="1:5" x14ac:dyDescent="0.25">
      <c r="A56" s="6">
        <v>40412</v>
      </c>
      <c r="B56" s="15">
        <v>12.413</v>
      </c>
      <c r="C56" s="15">
        <v>19.436</v>
      </c>
      <c r="D56" s="15">
        <v>14.682</v>
      </c>
      <c r="E56" s="15">
        <v>7.0229999999999997</v>
      </c>
    </row>
    <row r="57" spans="1:5" x14ac:dyDescent="0.25">
      <c r="A57" s="6">
        <v>40413</v>
      </c>
      <c r="B57" s="15">
        <v>9.952</v>
      </c>
      <c r="C57" s="15">
        <v>21.939</v>
      </c>
      <c r="D57" s="15">
        <v>14.683</v>
      </c>
      <c r="E57" s="15">
        <v>11.987</v>
      </c>
    </row>
    <row r="58" spans="1:5" x14ac:dyDescent="0.25">
      <c r="A58" s="6">
        <v>40414</v>
      </c>
      <c r="B58" s="15">
        <v>11.929</v>
      </c>
      <c r="C58" s="15">
        <v>24.388000000000002</v>
      </c>
      <c r="D58" s="15">
        <v>16.495000000000001</v>
      </c>
      <c r="E58" s="15">
        <v>12.459</v>
      </c>
    </row>
    <row r="59" spans="1:5" x14ac:dyDescent="0.25">
      <c r="A59" s="6">
        <v>40415</v>
      </c>
      <c r="B59" s="15">
        <v>12.678000000000001</v>
      </c>
      <c r="C59" s="15">
        <v>24.315000000000001</v>
      </c>
      <c r="D59" s="15">
        <v>17.073</v>
      </c>
      <c r="E59" s="15">
        <v>11.637</v>
      </c>
    </row>
    <row r="60" spans="1:5" x14ac:dyDescent="0.25">
      <c r="A60" s="6">
        <v>40416</v>
      </c>
      <c r="B60" s="15">
        <v>12.461</v>
      </c>
      <c r="C60" s="15">
        <v>18.533000000000001</v>
      </c>
      <c r="D60" s="15">
        <v>14.72</v>
      </c>
      <c r="E60" s="15">
        <v>6.0720000000000001</v>
      </c>
    </row>
    <row r="61" spans="1:5" x14ac:dyDescent="0.25">
      <c r="A61" s="6">
        <v>40417</v>
      </c>
      <c r="B61" s="15">
        <v>10.369</v>
      </c>
      <c r="C61" s="15">
        <v>18.010000000000002</v>
      </c>
      <c r="D61" s="15">
        <v>13.308</v>
      </c>
      <c r="E61" s="15">
        <v>7.641</v>
      </c>
    </row>
    <row r="62" spans="1:5" x14ac:dyDescent="0.25">
      <c r="A62" s="6">
        <v>40418</v>
      </c>
      <c r="B62" s="15">
        <v>10.98</v>
      </c>
      <c r="C62" s="15">
        <v>16.058</v>
      </c>
      <c r="D62" s="15">
        <v>13.368</v>
      </c>
      <c r="E62" s="15">
        <v>5.0780000000000003</v>
      </c>
    </row>
    <row r="63" spans="1:5" x14ac:dyDescent="0.25">
      <c r="A63" s="6">
        <v>40419</v>
      </c>
      <c r="B63" s="15">
        <v>9.6080000000000005</v>
      </c>
      <c r="C63" s="15">
        <v>15.843</v>
      </c>
      <c r="D63" s="15">
        <v>12.361000000000001</v>
      </c>
      <c r="E63" s="15">
        <v>6.2350000000000003</v>
      </c>
    </row>
    <row r="64" spans="1:5" x14ac:dyDescent="0.25">
      <c r="A64" s="6">
        <v>40420</v>
      </c>
      <c r="B64" s="15">
        <v>9.4600000000000009</v>
      </c>
      <c r="C64" s="15">
        <v>15.39</v>
      </c>
      <c r="D64" s="15">
        <v>12.442</v>
      </c>
      <c r="E64" s="15">
        <v>5.93</v>
      </c>
    </row>
    <row r="65" spans="1:5" x14ac:dyDescent="0.25">
      <c r="A65" s="6">
        <v>40421</v>
      </c>
      <c r="B65" s="15">
        <v>12.243</v>
      </c>
      <c r="C65" s="15">
        <v>18.556999999999999</v>
      </c>
      <c r="D65" s="15">
        <v>14.587</v>
      </c>
      <c r="E65" s="15">
        <v>6.3140000000000001</v>
      </c>
    </row>
    <row r="68" spans="1:5" x14ac:dyDescent="0.25">
      <c r="D68" s="1" t="s">
        <v>13</v>
      </c>
    </row>
    <row r="69" spans="1:5" x14ac:dyDescent="0.25">
      <c r="A69" s="8" t="s">
        <v>14</v>
      </c>
      <c r="B69" s="9">
        <f>MIN(B4:B65)</f>
        <v>7.2679999999999998</v>
      </c>
      <c r="C69" s="10" t="s">
        <v>15</v>
      </c>
      <c r="D69" s="55">
        <v>40360.291666666664</v>
      </c>
      <c r="E69" s="52"/>
    </row>
    <row r="70" spans="1:5" x14ac:dyDescent="0.25">
      <c r="A70" s="8" t="s">
        <v>16</v>
      </c>
      <c r="B70" s="9">
        <f>MAX(C4:C65)</f>
        <v>24.388000000000002</v>
      </c>
      <c r="C70" s="10" t="s">
        <v>15</v>
      </c>
      <c r="D70" s="55">
        <v>40414.625</v>
      </c>
      <c r="E70" s="52"/>
    </row>
    <row r="71" spans="1:5" x14ac:dyDescent="0.25">
      <c r="A71" s="8" t="s">
        <v>17</v>
      </c>
      <c r="B71" s="9">
        <f>AVERAGE(D4:D65)</f>
        <v>14.68287096774193</v>
      </c>
      <c r="C71" s="10" t="s">
        <v>15</v>
      </c>
      <c r="D71" s="52"/>
      <c r="E71" s="52"/>
    </row>
    <row r="72" spans="1:5" x14ac:dyDescent="0.25">
      <c r="A72" s="8" t="s">
        <v>18</v>
      </c>
      <c r="B72" s="9">
        <f>MAX(E4:E65)</f>
        <v>13.326000000000001</v>
      </c>
      <c r="C72" s="10" t="s">
        <v>15</v>
      </c>
      <c r="D72" s="54">
        <v>40381</v>
      </c>
      <c r="E72" s="54"/>
    </row>
    <row r="73" spans="1:5" x14ac:dyDescent="0.25">
      <c r="A73" s="8" t="s">
        <v>19</v>
      </c>
      <c r="B73" s="9">
        <f>MIN(E4:E65)</f>
        <v>3.3730000000000002</v>
      </c>
      <c r="C73" s="10" t="s">
        <v>15</v>
      </c>
      <c r="D73" s="54">
        <v>40408</v>
      </c>
      <c r="E73" s="54"/>
    </row>
    <row r="76" spans="1:5" x14ac:dyDescent="0.25">
      <c r="B76" s="3"/>
    </row>
  </sheetData>
  <autoFilter ref="A3:E3">
    <sortState ref="A4:I65">
      <sortCondition ref="A3"/>
    </sortState>
  </autoFilter>
  <mergeCells count="1">
    <mergeCell ref="A1:D1"/>
  </mergeCells>
  <pageMargins left="0.4" right="0.4" top="0.5" bottom="0.8" header="0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Q3"/>
  <sheetViews>
    <sheetView topLeftCell="A13" zoomScaleNormal="100" workbookViewId="0"/>
  </sheetViews>
  <sheetFormatPr defaultRowHeight="15" x14ac:dyDescent="0.25"/>
  <sheetData>
    <row r="1" spans="6:17" x14ac:dyDescent="0.25">
      <c r="F1" t="str">
        <f>StatSummary!B3&amp;RIGHT(StatSummary!A1,2)&amp;"a"</f>
        <v>tmc10a</v>
      </c>
      <c r="G1" t="str">
        <f>$F$1&amp;" - Daily Stream Temperature"</f>
        <v>tmc10a - Daily Stream Temperature</v>
      </c>
      <c r="L1" t="str">
        <f>StatSummary!$B$4</f>
        <v>Air</v>
      </c>
    </row>
    <row r="2" spans="6:17" x14ac:dyDescent="0.25">
      <c r="G2" t="str">
        <f>$F$1&amp;" - Diurnal Range"</f>
        <v>tmc10a - Diurnal Range</v>
      </c>
      <c r="L2" t="s">
        <v>116</v>
      </c>
      <c r="O2" s="19"/>
      <c r="P2" s="19"/>
      <c r="Q2" s="19"/>
    </row>
    <row r="3" spans="6:17" x14ac:dyDescent="0.25">
      <c r="G3" t="str">
        <f>$F$1&amp;" - MWMT and MWAT"</f>
        <v>tmc10a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A2" sqref="A2"/>
    </sheetView>
  </sheetViews>
  <sheetFormatPr defaultRowHeight="15" x14ac:dyDescent="0.25"/>
  <cols>
    <col min="1" max="1" width="22.140625" bestFit="1" customWidth="1"/>
    <col min="2" max="2" width="11.28515625" customWidth="1"/>
    <col min="5" max="5" width="9.7109375" bestFit="1" customWidth="1"/>
    <col min="6" max="6" width="10.7109375" bestFit="1" customWidth="1"/>
    <col min="7" max="7" width="10.140625" customWidth="1"/>
    <col min="8" max="8" width="8.85546875" customWidth="1"/>
  </cols>
  <sheetData>
    <row r="1" spans="1:8" x14ac:dyDescent="0.25">
      <c r="A1" t="s">
        <v>20</v>
      </c>
      <c r="B1" t="s">
        <v>22</v>
      </c>
      <c r="D1" s="1" t="s">
        <v>24</v>
      </c>
    </row>
    <row r="2" spans="1:8" x14ac:dyDescent="0.25">
      <c r="A2" t="s">
        <v>127</v>
      </c>
      <c r="B2" t="s">
        <v>132</v>
      </c>
    </row>
    <row r="3" spans="1:8" x14ac:dyDescent="0.25">
      <c r="A3" t="s">
        <v>21</v>
      </c>
      <c r="B3" t="s">
        <v>23</v>
      </c>
      <c r="F3" s="11" t="s">
        <v>25</v>
      </c>
    </row>
    <row r="4" spans="1:8" x14ac:dyDescent="0.25">
      <c r="A4" s="6">
        <v>40360</v>
      </c>
      <c r="B4" s="56"/>
      <c r="D4" s="5" t="s">
        <v>26</v>
      </c>
      <c r="E4" s="14">
        <f>MAX(B4:B65)</f>
        <v>16.4405267857144</v>
      </c>
      <c r="F4" s="6">
        <v>40375</v>
      </c>
      <c r="G4" s="31"/>
      <c r="H4" s="4"/>
    </row>
    <row r="5" spans="1:8" x14ac:dyDescent="0.25">
      <c r="A5" s="6">
        <v>40361</v>
      </c>
      <c r="B5" s="56"/>
      <c r="E5" s="6"/>
      <c r="F5" s="6">
        <v>40376</v>
      </c>
    </row>
    <row r="6" spans="1:8" x14ac:dyDescent="0.25">
      <c r="A6" s="6">
        <v>40362</v>
      </c>
      <c r="B6" s="56"/>
      <c r="F6" s="6"/>
    </row>
    <row r="7" spans="1:8" x14ac:dyDescent="0.25">
      <c r="A7" s="6">
        <v>40363</v>
      </c>
      <c r="B7" s="56"/>
      <c r="F7" s="17"/>
    </row>
    <row r="8" spans="1:8" x14ac:dyDescent="0.25">
      <c r="A8" s="6">
        <v>40364</v>
      </c>
      <c r="B8" s="56"/>
      <c r="F8" s="17"/>
    </row>
    <row r="9" spans="1:8" x14ac:dyDescent="0.25">
      <c r="A9" s="6">
        <v>40365</v>
      </c>
      <c r="B9" s="56"/>
      <c r="F9" s="17"/>
    </row>
    <row r="10" spans="1:8" x14ac:dyDescent="0.25">
      <c r="A10" s="6">
        <v>40366</v>
      </c>
      <c r="B10" s="15">
        <v>13.794842261904799</v>
      </c>
      <c r="F10" s="2"/>
    </row>
    <row r="11" spans="1:8" x14ac:dyDescent="0.25">
      <c r="A11" s="6">
        <v>40367</v>
      </c>
      <c r="B11" s="15">
        <v>14.232101190476399</v>
      </c>
    </row>
    <row r="12" spans="1:8" x14ac:dyDescent="0.25">
      <c r="A12" s="6">
        <v>40368</v>
      </c>
      <c r="B12" s="15">
        <v>14.669205357143101</v>
      </c>
    </row>
    <row r="13" spans="1:8" x14ac:dyDescent="0.25">
      <c r="A13" s="6">
        <v>40369</v>
      </c>
      <c r="B13" s="15">
        <v>15.1182083333339</v>
      </c>
    </row>
    <row r="14" spans="1:8" x14ac:dyDescent="0.25">
      <c r="A14" s="6">
        <v>40370</v>
      </c>
      <c r="B14" s="15">
        <v>15.4737351190485</v>
      </c>
    </row>
    <row r="15" spans="1:8" x14ac:dyDescent="0.25">
      <c r="A15" s="6">
        <v>40371</v>
      </c>
      <c r="B15" s="15">
        <v>15.633687500001299</v>
      </c>
    </row>
    <row r="16" spans="1:8" x14ac:dyDescent="0.25">
      <c r="A16" s="6">
        <v>40372</v>
      </c>
      <c r="B16" s="15">
        <v>15.621500000001101</v>
      </c>
    </row>
    <row r="17" spans="1:2" x14ac:dyDescent="0.25">
      <c r="A17" s="6">
        <v>40373</v>
      </c>
      <c r="B17" s="15">
        <v>15.919648809524301</v>
      </c>
    </row>
    <row r="18" spans="1:2" x14ac:dyDescent="0.25">
      <c r="A18" s="6">
        <v>40374</v>
      </c>
      <c r="B18" s="15">
        <v>16.313178571428899</v>
      </c>
    </row>
    <row r="19" spans="1:2" x14ac:dyDescent="0.25">
      <c r="A19" s="6">
        <v>40375</v>
      </c>
      <c r="B19" s="15">
        <v>16.4405267857144</v>
      </c>
    </row>
    <row r="20" spans="1:2" x14ac:dyDescent="0.25">
      <c r="A20" s="6">
        <v>40376</v>
      </c>
      <c r="B20" s="15">
        <v>16.410339285713899</v>
      </c>
    </row>
    <row r="21" spans="1:2" x14ac:dyDescent="0.25">
      <c r="A21" s="6">
        <v>40377</v>
      </c>
      <c r="B21" s="15">
        <v>16.055455357142598</v>
      </c>
    </row>
    <row r="22" spans="1:2" x14ac:dyDescent="0.25">
      <c r="A22" s="6">
        <v>40378</v>
      </c>
      <c r="B22" s="15">
        <v>15.7916011904756</v>
      </c>
    </row>
    <row r="23" spans="1:2" x14ac:dyDescent="0.25">
      <c r="A23" s="6">
        <v>40379</v>
      </c>
      <c r="B23" s="15">
        <v>15.5738928571422</v>
      </c>
    </row>
    <row r="24" spans="1:2" x14ac:dyDescent="0.25">
      <c r="A24" s="6">
        <v>40380</v>
      </c>
      <c r="B24" s="15">
        <v>15.168330357142899</v>
      </c>
    </row>
    <row r="25" spans="1:2" x14ac:dyDescent="0.25">
      <c r="A25" s="6">
        <v>40381</v>
      </c>
      <c r="B25" s="15">
        <v>14.8569851190476</v>
      </c>
    </row>
    <row r="26" spans="1:2" x14ac:dyDescent="0.25">
      <c r="A26" s="6">
        <v>40382</v>
      </c>
      <c r="B26" s="15">
        <v>14.638705357142699</v>
      </c>
    </row>
    <row r="27" spans="1:2" x14ac:dyDescent="0.25">
      <c r="A27" s="6">
        <v>40383</v>
      </c>
      <c r="B27" s="15">
        <v>14.647300595238001</v>
      </c>
    </row>
    <row r="28" spans="1:2" x14ac:dyDescent="0.25">
      <c r="A28" s="6">
        <v>40384</v>
      </c>
      <c r="B28" s="15">
        <v>14.843288690475299</v>
      </c>
    </row>
    <row r="29" spans="1:2" x14ac:dyDescent="0.25">
      <c r="A29" s="6">
        <v>40385</v>
      </c>
      <c r="B29" s="15">
        <v>14.8871785714277</v>
      </c>
    </row>
    <row r="30" spans="1:2" x14ac:dyDescent="0.25">
      <c r="A30" s="6">
        <v>40386</v>
      </c>
      <c r="B30" s="15">
        <v>14.8947261904752</v>
      </c>
    </row>
    <row r="31" spans="1:2" x14ac:dyDescent="0.25">
      <c r="A31" s="6">
        <v>40387</v>
      </c>
      <c r="B31" s="15">
        <v>15.0113392857129</v>
      </c>
    </row>
    <row r="32" spans="1:2" x14ac:dyDescent="0.25">
      <c r="A32" s="6">
        <v>40388</v>
      </c>
      <c r="B32" s="15">
        <v>14.876476190474699</v>
      </c>
    </row>
    <row r="33" spans="1:2" x14ac:dyDescent="0.25">
      <c r="A33" s="6">
        <v>40389</v>
      </c>
      <c r="B33" s="15">
        <v>14.5630089285703</v>
      </c>
    </row>
    <row r="34" spans="1:2" x14ac:dyDescent="0.25">
      <c r="A34" s="6">
        <v>40390</v>
      </c>
      <c r="B34" s="15">
        <v>14.2795714285707</v>
      </c>
    </row>
    <row r="35" spans="1:2" x14ac:dyDescent="0.25">
      <c r="A35" s="6">
        <v>40391</v>
      </c>
      <c r="B35" s="15">
        <v>14.1441547619047</v>
      </c>
    </row>
    <row r="36" spans="1:2" x14ac:dyDescent="0.25">
      <c r="A36" s="6">
        <v>40392</v>
      </c>
      <c r="B36" s="15">
        <v>14.223455357142701</v>
      </c>
    </row>
    <row r="37" spans="1:2" x14ac:dyDescent="0.25">
      <c r="A37" s="6">
        <v>40393</v>
      </c>
      <c r="B37" s="15">
        <v>14.3411726190474</v>
      </c>
    </row>
    <row r="38" spans="1:2" x14ac:dyDescent="0.25">
      <c r="A38" s="6">
        <v>40394</v>
      </c>
      <c r="B38" s="15">
        <v>14.191898809524</v>
      </c>
    </row>
    <row r="39" spans="1:2" x14ac:dyDescent="0.25">
      <c r="A39" s="6">
        <v>40395</v>
      </c>
      <c r="B39" s="15">
        <v>14.107342261904799</v>
      </c>
    </row>
    <row r="40" spans="1:2" x14ac:dyDescent="0.25">
      <c r="A40" s="6">
        <v>40396</v>
      </c>
      <c r="B40" s="15">
        <v>14.296556547619</v>
      </c>
    </row>
    <row r="41" spans="1:2" x14ac:dyDescent="0.25">
      <c r="A41" s="6">
        <v>40397</v>
      </c>
      <c r="B41" s="15">
        <v>14.4627678571426</v>
      </c>
    </row>
    <row r="42" spans="1:2" x14ac:dyDescent="0.25">
      <c r="A42" s="6">
        <v>40398</v>
      </c>
      <c r="B42" s="15">
        <v>14.5947648809514</v>
      </c>
    </row>
    <row r="43" spans="1:2" x14ac:dyDescent="0.25">
      <c r="A43" s="6">
        <v>40399</v>
      </c>
      <c r="B43" s="15">
        <v>14.5403452380946</v>
      </c>
    </row>
    <row r="44" spans="1:2" x14ac:dyDescent="0.25">
      <c r="A44" s="6">
        <v>40400</v>
      </c>
      <c r="B44" s="15">
        <v>14.541306547618399</v>
      </c>
    </row>
    <row r="45" spans="1:2" x14ac:dyDescent="0.25">
      <c r="A45" s="6">
        <v>40401</v>
      </c>
      <c r="B45" s="15">
        <v>14.7194553571419</v>
      </c>
    </row>
    <row r="46" spans="1:2" x14ac:dyDescent="0.25">
      <c r="A46" s="6">
        <v>40402</v>
      </c>
      <c r="B46" s="15">
        <v>14.952315476189501</v>
      </c>
    </row>
    <row r="47" spans="1:2" x14ac:dyDescent="0.25">
      <c r="A47" s="6">
        <v>40403</v>
      </c>
      <c r="B47" s="15">
        <v>14.926202380950601</v>
      </c>
    </row>
    <row r="48" spans="1:2" x14ac:dyDescent="0.25">
      <c r="A48" s="6">
        <v>40404</v>
      </c>
      <c r="B48" s="15">
        <v>14.8124404761886</v>
      </c>
    </row>
    <row r="49" spans="1:2" x14ac:dyDescent="0.25">
      <c r="A49" s="6">
        <v>40405</v>
      </c>
      <c r="B49" s="15">
        <v>14.565979166665199</v>
      </c>
    </row>
    <row r="50" spans="1:2" x14ac:dyDescent="0.25">
      <c r="A50" s="6">
        <v>40406</v>
      </c>
      <c r="B50" s="15">
        <v>14.5924166666644</v>
      </c>
    </row>
    <row r="51" spans="1:2" x14ac:dyDescent="0.25">
      <c r="A51" s="6">
        <v>40407</v>
      </c>
      <c r="B51" s="15">
        <v>14.5608273809501</v>
      </c>
    </row>
    <row r="52" spans="1:2" x14ac:dyDescent="0.25">
      <c r="A52" s="6">
        <v>40408</v>
      </c>
      <c r="B52" s="15">
        <v>14.5332529761878</v>
      </c>
    </row>
    <row r="53" spans="1:2" x14ac:dyDescent="0.25">
      <c r="A53" s="6">
        <v>40409</v>
      </c>
      <c r="B53" s="15">
        <v>14.5171964285688</v>
      </c>
    </row>
    <row r="54" spans="1:2" x14ac:dyDescent="0.25">
      <c r="A54" s="6">
        <v>40410</v>
      </c>
      <c r="B54" s="15">
        <v>14.505943452379</v>
      </c>
    </row>
    <row r="55" spans="1:2" x14ac:dyDescent="0.25">
      <c r="A55" s="6">
        <v>40411</v>
      </c>
      <c r="B55" s="15">
        <v>14.386928571426701</v>
      </c>
    </row>
    <row r="56" spans="1:2" x14ac:dyDescent="0.25">
      <c r="A56" s="6">
        <v>40412</v>
      </c>
      <c r="B56" s="15">
        <v>14.5026547619028</v>
      </c>
    </row>
    <row r="57" spans="1:2" x14ac:dyDescent="0.25">
      <c r="A57" s="6">
        <v>40413</v>
      </c>
      <c r="B57" s="15">
        <v>14.463690476189001</v>
      </c>
    </row>
    <row r="58" spans="1:2" x14ac:dyDescent="0.25">
      <c r="A58" s="6">
        <v>40414</v>
      </c>
      <c r="B58" s="15">
        <v>14.7814077380937</v>
      </c>
    </row>
    <row r="59" spans="1:2" x14ac:dyDescent="0.25">
      <c r="A59" s="6">
        <v>40415</v>
      </c>
      <c r="B59" s="15">
        <v>15.168702380951</v>
      </c>
    </row>
    <row r="60" spans="1:2" x14ac:dyDescent="0.25">
      <c r="A60" s="6">
        <v>40416</v>
      </c>
      <c r="B60" s="57">
        <v>15.073080357141199</v>
      </c>
    </row>
    <row r="61" spans="1:2" x14ac:dyDescent="0.25">
      <c r="A61" s="6">
        <v>40417</v>
      </c>
      <c r="B61" s="57">
        <v>14.910098214283799</v>
      </c>
    </row>
    <row r="62" spans="1:2" x14ac:dyDescent="0.25">
      <c r="A62" s="6">
        <v>40418</v>
      </c>
      <c r="B62" s="57">
        <v>14.9041279761887</v>
      </c>
    </row>
    <row r="63" spans="1:2" x14ac:dyDescent="0.25">
      <c r="A63" s="6">
        <v>40419</v>
      </c>
      <c r="B63" s="57">
        <v>14.572571428569701</v>
      </c>
    </row>
    <row r="64" spans="1:2" x14ac:dyDescent="0.25">
      <c r="A64" s="6">
        <v>40420</v>
      </c>
      <c r="B64" s="57">
        <v>14.252363095236401</v>
      </c>
    </row>
    <row r="65" spans="1:2" x14ac:dyDescent="0.25">
      <c r="A65" s="6">
        <v>40421</v>
      </c>
      <c r="B65" s="57">
        <v>13.9798049948215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6" max="6" width="10.7109375" bestFit="1" customWidth="1"/>
    <col min="7" max="7" width="9.140625" customWidth="1"/>
  </cols>
  <sheetData>
    <row r="1" spans="1:7" x14ac:dyDescent="0.25">
      <c r="A1" t="s">
        <v>20</v>
      </c>
      <c r="B1" t="s">
        <v>22</v>
      </c>
      <c r="D1" s="1" t="s">
        <v>27</v>
      </c>
    </row>
    <row r="2" spans="1:7" x14ac:dyDescent="0.25">
      <c r="A2" t="s">
        <v>127</v>
      </c>
      <c r="B2" t="s">
        <v>133</v>
      </c>
    </row>
    <row r="3" spans="1:7" x14ac:dyDescent="0.25">
      <c r="A3" t="s">
        <v>21</v>
      </c>
      <c r="B3" t="s">
        <v>23</v>
      </c>
      <c r="F3" s="11" t="s">
        <v>25</v>
      </c>
    </row>
    <row r="4" spans="1:7" x14ac:dyDescent="0.25">
      <c r="A4" s="6">
        <v>40360</v>
      </c>
      <c r="B4" s="56"/>
      <c r="D4" s="7" t="s">
        <v>26</v>
      </c>
      <c r="E4" s="14">
        <f>MAX(B4:B65)</f>
        <v>23.206571428571401</v>
      </c>
      <c r="F4" s="6">
        <v>40375</v>
      </c>
      <c r="G4" s="31"/>
    </row>
    <row r="5" spans="1:7" x14ac:dyDescent="0.25">
      <c r="A5" s="6">
        <v>40361</v>
      </c>
      <c r="B5" s="56"/>
      <c r="F5" s="6"/>
    </row>
    <row r="6" spans="1:7" x14ac:dyDescent="0.25">
      <c r="A6" s="6">
        <v>40362</v>
      </c>
      <c r="B6" s="56"/>
      <c r="F6" s="17"/>
    </row>
    <row r="7" spans="1:7" x14ac:dyDescent="0.25">
      <c r="A7" s="6">
        <v>40363</v>
      </c>
      <c r="B7" s="56"/>
      <c r="F7" s="17"/>
    </row>
    <row r="8" spans="1:7" x14ac:dyDescent="0.25">
      <c r="A8" s="6">
        <v>40364</v>
      </c>
      <c r="B8" s="56"/>
      <c r="F8" s="17"/>
    </row>
    <row r="9" spans="1:7" x14ac:dyDescent="0.25">
      <c r="A9" s="6">
        <v>40365</v>
      </c>
      <c r="B9" s="56"/>
      <c r="F9" s="17"/>
    </row>
    <row r="10" spans="1:7" x14ac:dyDescent="0.25">
      <c r="A10" s="6">
        <v>40366</v>
      </c>
      <c r="B10" s="15">
        <v>19.220428571428599</v>
      </c>
      <c r="F10" s="2"/>
    </row>
    <row r="11" spans="1:7" x14ac:dyDescent="0.25">
      <c r="A11" s="6">
        <v>40367</v>
      </c>
      <c r="B11" s="15">
        <v>19.730142857142901</v>
      </c>
    </row>
    <row r="12" spans="1:7" x14ac:dyDescent="0.25">
      <c r="A12" s="6">
        <v>40368</v>
      </c>
      <c r="B12" s="15">
        <v>20.673428571428602</v>
      </c>
    </row>
    <row r="13" spans="1:7" x14ac:dyDescent="0.25">
      <c r="A13" s="6">
        <v>40369</v>
      </c>
      <c r="B13" s="15">
        <v>21.446571428571399</v>
      </c>
    </row>
    <row r="14" spans="1:7" x14ac:dyDescent="0.25">
      <c r="A14" s="6">
        <v>40370</v>
      </c>
      <c r="B14" s="15">
        <v>21.7682857142857</v>
      </c>
    </row>
    <row r="15" spans="1:7" x14ac:dyDescent="0.25">
      <c r="A15" s="6">
        <v>40371</v>
      </c>
      <c r="B15" s="15">
        <v>22.034714285714301</v>
      </c>
    </row>
    <row r="16" spans="1:7" x14ac:dyDescent="0.25">
      <c r="A16" s="6">
        <v>40372</v>
      </c>
      <c r="B16" s="15">
        <v>21.939285714285699</v>
      </c>
    </row>
    <row r="17" spans="1:2" x14ac:dyDescent="0.25">
      <c r="A17" s="6">
        <v>40373</v>
      </c>
      <c r="B17" s="15">
        <v>22.471</v>
      </c>
    </row>
    <row r="18" spans="1:2" x14ac:dyDescent="0.25">
      <c r="A18" s="6">
        <v>40374</v>
      </c>
      <c r="B18" s="15">
        <v>23.068999999999999</v>
      </c>
    </row>
    <row r="19" spans="1:2" x14ac:dyDescent="0.25">
      <c r="A19" s="6">
        <v>40375</v>
      </c>
      <c r="B19" s="15">
        <v>23.206571428571401</v>
      </c>
    </row>
    <row r="20" spans="1:2" x14ac:dyDescent="0.25">
      <c r="A20" s="6">
        <v>40376</v>
      </c>
      <c r="B20" s="15">
        <v>23.093571428571401</v>
      </c>
    </row>
    <row r="21" spans="1:2" x14ac:dyDescent="0.25">
      <c r="A21" s="6">
        <v>40377</v>
      </c>
      <c r="B21" s="15">
        <v>22.506285714285699</v>
      </c>
    </row>
    <row r="22" spans="1:2" x14ac:dyDescent="0.25">
      <c r="A22" s="6">
        <v>40378</v>
      </c>
      <c r="B22" s="15">
        <v>22.2944285714286</v>
      </c>
    </row>
    <row r="23" spans="1:2" x14ac:dyDescent="0.25">
      <c r="A23" s="6">
        <v>40379</v>
      </c>
      <c r="B23" s="15">
        <v>22.188857142857099</v>
      </c>
    </row>
    <row r="24" spans="1:2" x14ac:dyDescent="0.25">
      <c r="A24" s="6">
        <v>40380</v>
      </c>
      <c r="B24" s="15">
        <v>21.6707142857143</v>
      </c>
    </row>
    <row r="25" spans="1:2" x14ac:dyDescent="0.25">
      <c r="A25" s="6">
        <v>40381</v>
      </c>
      <c r="B25" s="15">
        <v>21.557285714285701</v>
      </c>
    </row>
    <row r="26" spans="1:2" x14ac:dyDescent="0.25">
      <c r="A26" s="6">
        <v>40382</v>
      </c>
      <c r="B26" s="15">
        <v>21.050857142857101</v>
      </c>
    </row>
    <row r="27" spans="1:2" x14ac:dyDescent="0.25">
      <c r="A27" s="6">
        <v>40383</v>
      </c>
      <c r="B27" s="15">
        <v>20.9415714285714</v>
      </c>
    </row>
    <row r="28" spans="1:2" x14ac:dyDescent="0.25">
      <c r="A28" s="6">
        <v>40384</v>
      </c>
      <c r="B28" s="15">
        <v>21.268571428571398</v>
      </c>
    </row>
    <row r="29" spans="1:2" x14ac:dyDescent="0.25">
      <c r="A29" s="6">
        <v>40385</v>
      </c>
      <c r="B29" s="15">
        <v>20.986142857142902</v>
      </c>
    </row>
    <row r="30" spans="1:2" x14ac:dyDescent="0.25">
      <c r="A30" s="6">
        <v>40386</v>
      </c>
      <c r="B30" s="15">
        <v>20.520571428571401</v>
      </c>
    </row>
    <row r="31" spans="1:2" x14ac:dyDescent="0.25">
      <c r="A31" s="6">
        <v>40387</v>
      </c>
      <c r="B31" s="15">
        <v>20.493428571428598</v>
      </c>
    </row>
    <row r="32" spans="1:2" x14ac:dyDescent="0.25">
      <c r="A32" s="6">
        <v>40388</v>
      </c>
      <c r="B32" s="15">
        <v>19.947714285714301</v>
      </c>
    </row>
    <row r="33" spans="1:2" x14ac:dyDescent="0.25">
      <c r="A33" s="6">
        <v>40389</v>
      </c>
      <c r="B33" s="15">
        <v>19.505857142857099</v>
      </c>
    </row>
    <row r="34" spans="1:2" x14ac:dyDescent="0.25">
      <c r="A34" s="6">
        <v>40390</v>
      </c>
      <c r="B34" s="15">
        <v>18.856428571428602</v>
      </c>
    </row>
    <row r="35" spans="1:2" x14ac:dyDescent="0.25">
      <c r="A35" s="6">
        <v>40391</v>
      </c>
      <c r="B35" s="15">
        <v>18.522714285714301</v>
      </c>
    </row>
    <row r="36" spans="1:2" x14ac:dyDescent="0.25">
      <c r="A36" s="6">
        <v>40392</v>
      </c>
      <c r="B36" s="15">
        <v>18.546428571428599</v>
      </c>
    </row>
    <row r="37" spans="1:2" x14ac:dyDescent="0.25">
      <c r="A37" s="6">
        <v>40393</v>
      </c>
      <c r="B37" s="15">
        <v>18.899857142857101</v>
      </c>
    </row>
    <row r="38" spans="1:2" x14ac:dyDescent="0.25">
      <c r="A38" s="6">
        <v>40394</v>
      </c>
      <c r="B38" s="15">
        <v>18.597428571428601</v>
      </c>
    </row>
    <row r="39" spans="1:2" x14ac:dyDescent="0.25">
      <c r="A39" s="6">
        <v>40395</v>
      </c>
      <c r="B39" s="15">
        <v>18.464857142857099</v>
      </c>
    </row>
    <row r="40" spans="1:2" x14ac:dyDescent="0.25">
      <c r="A40" s="6">
        <v>40396</v>
      </c>
      <c r="B40" s="15">
        <v>18.838571428571399</v>
      </c>
    </row>
    <row r="41" spans="1:2" x14ac:dyDescent="0.25">
      <c r="A41" s="6">
        <v>40397</v>
      </c>
      <c r="B41" s="15">
        <v>19.151142857142901</v>
      </c>
    </row>
    <row r="42" spans="1:2" x14ac:dyDescent="0.25">
      <c r="A42" s="6">
        <v>40398</v>
      </c>
      <c r="B42" s="15">
        <v>19.225857142857102</v>
      </c>
    </row>
    <row r="43" spans="1:2" x14ac:dyDescent="0.25">
      <c r="A43" s="6">
        <v>40399</v>
      </c>
      <c r="B43" s="15">
        <v>19.056000000000001</v>
      </c>
    </row>
    <row r="44" spans="1:2" x14ac:dyDescent="0.25">
      <c r="A44" s="6">
        <v>40400</v>
      </c>
      <c r="B44" s="15">
        <v>18.909857142857099</v>
      </c>
    </row>
    <row r="45" spans="1:2" x14ac:dyDescent="0.25">
      <c r="A45" s="6">
        <v>40401</v>
      </c>
      <c r="B45" s="15">
        <v>18.988</v>
      </c>
    </row>
    <row r="46" spans="1:2" x14ac:dyDescent="0.25">
      <c r="A46" s="6">
        <v>40402</v>
      </c>
      <c r="B46" s="15">
        <v>19.460999999999999</v>
      </c>
    </row>
    <row r="47" spans="1:2" x14ac:dyDescent="0.25">
      <c r="A47" s="6">
        <v>40403</v>
      </c>
      <c r="B47" s="15">
        <v>19.655142857142899</v>
      </c>
    </row>
    <row r="48" spans="1:2" x14ac:dyDescent="0.25">
      <c r="A48" s="6">
        <v>40404</v>
      </c>
      <c r="B48" s="15">
        <v>19.509</v>
      </c>
    </row>
    <row r="49" spans="1:2" x14ac:dyDescent="0.25">
      <c r="A49" s="6">
        <v>40405</v>
      </c>
      <c r="B49" s="15">
        <v>19.233857142857101</v>
      </c>
    </row>
    <row r="50" spans="1:2" x14ac:dyDescent="0.25">
      <c r="A50" s="6">
        <v>40406</v>
      </c>
      <c r="B50" s="15">
        <v>19.346</v>
      </c>
    </row>
    <row r="51" spans="1:2" x14ac:dyDescent="0.25">
      <c r="A51" s="6">
        <v>40407</v>
      </c>
      <c r="B51" s="15">
        <v>19.108142857142902</v>
      </c>
    </row>
    <row r="52" spans="1:2" x14ac:dyDescent="0.25">
      <c r="A52" s="6">
        <v>40408</v>
      </c>
      <c r="B52" s="15">
        <v>18.955142857142899</v>
      </c>
    </row>
    <row r="53" spans="1:2" x14ac:dyDescent="0.25">
      <c r="A53" s="6">
        <v>40409</v>
      </c>
      <c r="B53" s="15">
        <v>18.856285714285701</v>
      </c>
    </row>
    <row r="54" spans="1:2" x14ac:dyDescent="0.25">
      <c r="A54" s="6">
        <v>40410</v>
      </c>
      <c r="B54" s="15">
        <v>18.767714285714298</v>
      </c>
    </row>
    <row r="55" spans="1:2" x14ac:dyDescent="0.25">
      <c r="A55" s="6">
        <v>40411</v>
      </c>
      <c r="B55" s="15">
        <v>18.434571428571399</v>
      </c>
    </row>
    <row r="56" spans="1:2" x14ac:dyDescent="0.25">
      <c r="A56" s="6">
        <v>40412</v>
      </c>
      <c r="B56" s="15">
        <v>18.607714285714302</v>
      </c>
    </row>
    <row r="57" spans="1:2" x14ac:dyDescent="0.25">
      <c r="A57" s="6">
        <v>40413</v>
      </c>
      <c r="B57" s="15">
        <v>18.989000000000001</v>
      </c>
    </row>
    <row r="58" spans="1:2" x14ac:dyDescent="0.25">
      <c r="A58" s="6">
        <v>40414</v>
      </c>
      <c r="B58" s="15">
        <v>20.070142857142901</v>
      </c>
    </row>
    <row r="59" spans="1:2" x14ac:dyDescent="0.25">
      <c r="A59" s="6">
        <v>40415</v>
      </c>
      <c r="B59" s="15">
        <v>21.1782857142857</v>
      </c>
    </row>
    <row r="60" spans="1:2" x14ac:dyDescent="0.25">
      <c r="A60" s="6">
        <v>40416</v>
      </c>
      <c r="B60" s="57">
        <v>20.794</v>
      </c>
    </row>
    <row r="61" spans="1:2" x14ac:dyDescent="0.25">
      <c r="A61" s="6">
        <v>40417</v>
      </c>
      <c r="B61" s="57">
        <v>20.362285714285701</v>
      </c>
    </row>
    <row r="62" spans="1:2" x14ac:dyDescent="0.25">
      <c r="A62" s="6">
        <v>40418</v>
      </c>
      <c r="B62" s="57">
        <v>20.3827142857143</v>
      </c>
    </row>
    <row r="63" spans="1:2" x14ac:dyDescent="0.25">
      <c r="A63" s="6">
        <v>40419</v>
      </c>
      <c r="B63" s="57">
        <v>19.8694285714286</v>
      </c>
    </row>
    <row r="64" spans="1:2" x14ac:dyDescent="0.25">
      <c r="A64" s="6">
        <v>40420</v>
      </c>
      <c r="B64" s="57">
        <v>18.9338571428571</v>
      </c>
    </row>
    <row r="65" spans="1:2" x14ac:dyDescent="0.25">
      <c r="A65" s="6">
        <v>40421</v>
      </c>
      <c r="B65" s="57">
        <v>18.100857142857102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0.42578125" bestFit="1" customWidth="1"/>
    <col min="9" max="9" width="10.85546875" bestFit="1" customWidth="1"/>
    <col min="10" max="10" width="14" bestFit="1" customWidth="1"/>
    <col min="11" max="11" width="18.28515625" bestFit="1" customWidth="1"/>
    <col min="12" max="13" width="15" bestFit="1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customWidth="1"/>
    <col min="18" max="18" width="18" bestFit="1" customWidth="1"/>
    <col min="19" max="19" width="21" bestFit="1" customWidth="1"/>
    <col min="20" max="20" width="26.28515625" bestFit="1" customWidth="1"/>
    <col min="21" max="21" width="17.7109375" bestFit="1" customWidth="1"/>
    <col min="22" max="22" width="20.7109375" bestFit="1" customWidth="1"/>
    <col min="23" max="23" width="25" bestFit="1" customWidth="1"/>
    <col min="24" max="25" width="21.85546875" bestFit="1" customWidth="1"/>
    <col min="26" max="26" width="8" bestFit="1" customWidth="1"/>
    <col min="27" max="27" width="11" bestFit="1" customWidth="1"/>
    <col min="28" max="28" width="13.85546875" bestFit="1" customWidth="1"/>
    <col min="29" max="29" width="15.28515625" bestFit="1" customWidth="1"/>
    <col min="30" max="30" width="12" bestFit="1" customWidth="1"/>
    <col min="31" max="31" width="8.42578125" bestFit="1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  <col min="36" max="36" width="8.85546875" bestFit="1" customWidth="1"/>
    <col min="37" max="37" width="9.28515625" bestFit="1" customWidth="1"/>
    <col min="38" max="38" width="10.5703125" bestFit="1" customWidth="1"/>
    <col min="39" max="39" width="9.5703125" bestFit="1" customWidth="1"/>
    <col min="40" max="40" width="5.28515625" bestFit="1" customWidth="1"/>
    <col min="41" max="41" width="20.5703125" bestFit="1" customWidth="1"/>
    <col min="42" max="42" width="9.28515625" bestFit="1" customWidth="1"/>
    <col min="43" max="43" width="10.5703125" bestFit="1" customWidth="1"/>
    <col min="44" max="44" width="9.7109375" bestFit="1" customWidth="1"/>
    <col min="45" max="45" width="20.5703125" bestFit="1" customWidth="1"/>
    <col min="46" max="46" width="9.28515625" bestFit="1" customWidth="1"/>
    <col min="47" max="47" width="10.5703125" bestFit="1" customWidth="1"/>
    <col min="48" max="48" width="9.7109375" bestFit="1" customWidth="1"/>
    <col min="49" max="49" width="20.5703125" bestFit="1" customWidth="1"/>
    <col min="50" max="50" width="10.5703125" bestFit="1" customWidth="1"/>
    <col min="51" max="51" width="9.7109375" bestFit="1" customWidth="1"/>
    <col min="52" max="52" width="20.5703125" bestFit="1" customWidth="1"/>
    <col min="53" max="53" width="19.42578125" bestFit="1" customWidth="1"/>
    <col min="54" max="54" width="10.5703125" bestFit="1" customWidth="1"/>
    <col min="55" max="55" width="9.42578125" bestFit="1" customWidth="1"/>
    <col min="56" max="56" width="20.5703125" bestFit="1" customWidth="1"/>
    <col min="57" max="57" width="9.28515625" bestFit="1" customWidth="1"/>
    <col min="58" max="58" width="10.5703125" bestFit="1" customWidth="1"/>
    <col min="59" max="59" width="9.7109375" bestFit="1" customWidth="1"/>
    <col min="60" max="60" width="20.5703125" bestFit="1" customWidth="1"/>
    <col min="61" max="61" width="9.28515625" bestFit="1" customWidth="1"/>
    <col min="62" max="62" width="10.5703125" bestFit="1" customWidth="1"/>
    <col min="63" max="63" width="9.7109375" bestFit="1" customWidth="1"/>
    <col min="64" max="64" width="20.140625" bestFit="1" customWidth="1"/>
  </cols>
  <sheetData>
    <row r="1" spans="1:64" s="33" customFormat="1" x14ac:dyDescent="0.25">
      <c r="A1" s="34" t="s">
        <v>38</v>
      </c>
      <c r="B1" s="34" t="s">
        <v>39</v>
      </c>
      <c r="C1" s="34" t="s">
        <v>40</v>
      </c>
      <c r="D1" s="34" t="s">
        <v>41</v>
      </c>
      <c r="E1" s="34" t="s">
        <v>42</v>
      </c>
      <c r="F1" s="34" t="s">
        <v>43</v>
      </c>
      <c r="G1" s="34" t="s">
        <v>44</v>
      </c>
      <c r="H1" s="34" t="s">
        <v>45</v>
      </c>
      <c r="I1" s="34" t="s">
        <v>46</v>
      </c>
      <c r="J1" s="34" t="s">
        <v>47</v>
      </c>
      <c r="K1" s="34" t="s">
        <v>48</v>
      </c>
      <c r="L1" s="34" t="s">
        <v>49</v>
      </c>
      <c r="M1" s="34" t="s">
        <v>50</v>
      </c>
      <c r="N1" s="34" t="s">
        <v>51</v>
      </c>
      <c r="O1" s="34" t="s">
        <v>52</v>
      </c>
      <c r="P1" s="34" t="s">
        <v>53</v>
      </c>
      <c r="Q1" s="34" t="s">
        <v>54</v>
      </c>
      <c r="R1" s="34" t="s">
        <v>55</v>
      </c>
      <c r="S1" s="34" t="s">
        <v>56</v>
      </c>
      <c r="T1" s="34" t="s">
        <v>57</v>
      </c>
      <c r="U1" s="34" t="s">
        <v>58</v>
      </c>
      <c r="V1" s="34" t="s">
        <v>59</v>
      </c>
      <c r="W1" s="34" t="s">
        <v>60</v>
      </c>
      <c r="X1" s="34" t="s">
        <v>61</v>
      </c>
      <c r="Y1" s="34" t="s">
        <v>62</v>
      </c>
      <c r="Z1" s="34" t="s">
        <v>63</v>
      </c>
      <c r="AA1" s="34" t="s">
        <v>64</v>
      </c>
      <c r="AB1" s="34" t="s">
        <v>65</v>
      </c>
      <c r="AC1" s="34" t="s">
        <v>66</v>
      </c>
      <c r="AD1" s="34" t="s">
        <v>67</v>
      </c>
      <c r="AE1" s="34" t="s">
        <v>68</v>
      </c>
      <c r="AF1" s="34" t="s">
        <v>69</v>
      </c>
      <c r="AG1" s="34" t="s">
        <v>70</v>
      </c>
      <c r="AH1" s="34" t="s">
        <v>71</v>
      </c>
      <c r="AI1" s="34" t="s">
        <v>72</v>
      </c>
      <c r="AJ1" s="34" t="s">
        <v>73</v>
      </c>
      <c r="AK1" s="34" t="s">
        <v>74</v>
      </c>
      <c r="AL1" s="34" t="s">
        <v>75</v>
      </c>
      <c r="AM1" s="34" t="s">
        <v>76</v>
      </c>
      <c r="AN1" s="34" t="s">
        <v>77</v>
      </c>
      <c r="AO1" s="34" t="s">
        <v>78</v>
      </c>
      <c r="AP1" s="34" t="s">
        <v>79</v>
      </c>
      <c r="AQ1" s="34" t="s">
        <v>80</v>
      </c>
      <c r="AR1" s="34" t="s">
        <v>81</v>
      </c>
      <c r="AS1" s="34" t="s">
        <v>82</v>
      </c>
      <c r="AT1" s="34" t="s">
        <v>83</v>
      </c>
      <c r="AU1" s="34" t="s">
        <v>84</v>
      </c>
      <c r="AV1" s="34" t="s">
        <v>85</v>
      </c>
      <c r="AW1" s="34" t="s">
        <v>86</v>
      </c>
      <c r="AX1" s="34" t="s">
        <v>87</v>
      </c>
      <c r="AY1" s="34" t="s">
        <v>88</v>
      </c>
      <c r="AZ1" s="34" t="s">
        <v>89</v>
      </c>
      <c r="BA1" s="34" t="s">
        <v>90</v>
      </c>
      <c r="BB1" s="34" t="s">
        <v>91</v>
      </c>
      <c r="BC1" s="34" t="s">
        <v>92</v>
      </c>
      <c r="BD1" s="34" t="s">
        <v>93</v>
      </c>
      <c r="BE1" s="34" t="s">
        <v>94</v>
      </c>
      <c r="BF1" s="34" t="s">
        <v>95</v>
      </c>
      <c r="BG1" s="34" t="s">
        <v>96</v>
      </c>
      <c r="BH1" s="34" t="s">
        <v>97</v>
      </c>
      <c r="BI1" s="34" t="s">
        <v>98</v>
      </c>
      <c r="BJ1" s="34" t="s">
        <v>99</v>
      </c>
      <c r="BK1" s="34" t="s">
        <v>100</v>
      </c>
      <c r="BL1" s="34" t="s">
        <v>101</v>
      </c>
    </row>
    <row r="2" spans="1:64" s="49" customFormat="1" x14ac:dyDescent="0.25">
      <c r="A2" s="36" t="str">
        <f>StatSummary!$B$3</f>
        <v>tmc</v>
      </c>
      <c r="B2" s="36" t="str">
        <f>StatSummary!$B$7</f>
        <v>tmc10a_1150630_Summary</v>
      </c>
      <c r="C2" s="36" t="str">
        <f>StatSummary!$B$2</f>
        <v>Tom McDonald Creek</v>
      </c>
      <c r="D2" s="36">
        <f>StatSummary!$A$1</f>
        <v>2010</v>
      </c>
      <c r="E2" s="36" t="str">
        <f>StatSummary!$B$4</f>
        <v>Air</v>
      </c>
      <c r="F2" s="37">
        <f>StatSummary!$B$9</f>
        <v>40360</v>
      </c>
      <c r="G2" s="38">
        <f>StatSummary!$C$9</f>
        <v>40421</v>
      </c>
      <c r="H2" s="41">
        <f>StatSummary!$B$15</f>
        <v>14.68287096774193</v>
      </c>
      <c r="I2" s="41">
        <f>DailyStats!$B$70</f>
        <v>24.388000000000002</v>
      </c>
      <c r="J2" s="42">
        <f>DailyStats!$D$70</f>
        <v>40414.625</v>
      </c>
      <c r="K2" s="43">
        <f>StatSummary!$E$14</f>
        <v>1</v>
      </c>
      <c r="L2" s="44">
        <f>DailyStats!$E$70</f>
        <v>0</v>
      </c>
      <c r="M2" s="44">
        <f>DailyStats!$F$70</f>
        <v>0</v>
      </c>
      <c r="N2" s="45">
        <f>DailyStats!$B$69</f>
        <v>7.2679999999999998</v>
      </c>
      <c r="O2" s="46">
        <f>DailyStats!$D$69</f>
        <v>40360.291666666664</v>
      </c>
      <c r="P2" s="43">
        <f>StatSummary!$E$13</f>
        <v>1</v>
      </c>
      <c r="Q2" s="47">
        <f>DailyStats!$E$69</f>
        <v>0</v>
      </c>
      <c r="R2" s="41">
        <f>DailyStats!$B$72</f>
        <v>13.326000000000001</v>
      </c>
      <c r="S2" s="38">
        <f>DailyStats!$D$72</f>
        <v>40381</v>
      </c>
      <c r="T2" s="43">
        <f>StatSummary!$E$16</f>
        <v>1</v>
      </c>
      <c r="U2" s="41">
        <f>DailyStats!$B$73</f>
        <v>3.3730000000000002</v>
      </c>
      <c r="V2" s="16">
        <f>DailyStats!$D$73</f>
        <v>40408</v>
      </c>
      <c r="W2" s="43">
        <f>StatSummary!$E$17</f>
        <v>1</v>
      </c>
      <c r="X2" s="48">
        <f>DailyStats!$E$73</f>
        <v>0</v>
      </c>
      <c r="Y2" s="48">
        <f>DailyStats!$F$73</f>
        <v>0</v>
      </c>
      <c r="Z2" s="41">
        <f>StatSummary!$B$20</f>
        <v>16.4405267857144</v>
      </c>
      <c r="AB2" s="50">
        <f>MWAT!$F$4</f>
        <v>40375</v>
      </c>
      <c r="AC2" s="43">
        <f>StatSummary!$E$20</f>
        <v>2</v>
      </c>
      <c r="AD2" s="39">
        <f>MWAT!$F$5</f>
        <v>40376</v>
      </c>
      <c r="AE2" s="41">
        <f>StatSummary!$B$21</f>
        <v>23.206571428571401</v>
      </c>
      <c r="AF2" s="39"/>
      <c r="AG2" s="39">
        <f>MWMT!$F$4</f>
        <v>40375</v>
      </c>
      <c r="AH2" s="43">
        <f>StatSummary!$E$21</f>
        <v>1</v>
      </c>
      <c r="AI2" s="39">
        <f>MWMT!$F$5</f>
        <v>0</v>
      </c>
      <c r="AJ2" s="51">
        <f>DailyStats!$B$75</f>
        <v>0</v>
      </c>
      <c r="AK2" s="51">
        <f>DailyStats!$B$74</f>
        <v>0</v>
      </c>
      <c r="AL2" s="51"/>
      <c r="AM2" s="51"/>
      <c r="AN2" s="36" t="s">
        <v>102</v>
      </c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36" t="s">
        <v>102</v>
      </c>
      <c r="BI2" s="36" t="s">
        <v>102</v>
      </c>
      <c r="BJ2" s="51"/>
      <c r="BK2" s="51"/>
      <c r="BL2" s="5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"/>
  <sheetViews>
    <sheetView workbookViewId="0"/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4.7109375" bestFit="1" customWidth="1"/>
    <col min="9" max="10" width="22.140625" bestFit="1" customWidth="1"/>
    <col min="11" max="13" width="22.140625" customWidth="1"/>
    <col min="14" max="16" width="21.85546875" bestFit="1" customWidth="1"/>
    <col min="17" max="19" width="12" bestFit="1" customWidth="1"/>
    <col min="20" max="20" width="12" customWidth="1"/>
    <col min="21" max="24" width="12.42578125" bestFit="1" customWidth="1"/>
  </cols>
  <sheetData>
    <row r="1" spans="1:24" x14ac:dyDescent="0.25">
      <c r="A1" s="34" t="s">
        <v>38</v>
      </c>
      <c r="B1" s="34" t="s">
        <v>39</v>
      </c>
      <c r="C1" s="34" t="s">
        <v>40</v>
      </c>
      <c r="D1" s="34" t="s">
        <v>41</v>
      </c>
      <c r="E1" s="34" t="s">
        <v>42</v>
      </c>
      <c r="F1" s="34" t="s">
        <v>43</v>
      </c>
      <c r="G1" s="34" t="s">
        <v>44</v>
      </c>
      <c r="H1" s="35" t="s">
        <v>103</v>
      </c>
      <c r="I1" s="35" t="s">
        <v>104</v>
      </c>
      <c r="J1" s="35" t="s">
        <v>105</v>
      </c>
      <c r="K1" s="35" t="s">
        <v>121</v>
      </c>
      <c r="L1" s="35" t="s">
        <v>122</v>
      </c>
      <c r="M1" s="35" t="s">
        <v>123</v>
      </c>
      <c r="N1" s="35" t="s">
        <v>124</v>
      </c>
      <c r="O1" s="35" t="s">
        <v>125</v>
      </c>
      <c r="P1" s="35" t="s">
        <v>126</v>
      </c>
      <c r="Q1" s="35" t="s">
        <v>106</v>
      </c>
      <c r="R1" s="35" t="s">
        <v>107</v>
      </c>
      <c r="S1" s="35" t="s">
        <v>108</v>
      </c>
      <c r="T1" s="35" t="s">
        <v>112</v>
      </c>
      <c r="U1" s="35" t="s">
        <v>109</v>
      </c>
      <c r="V1" s="35" t="s">
        <v>110</v>
      </c>
      <c r="W1" s="35" t="s">
        <v>111</v>
      </c>
      <c r="X1" s="35" t="s">
        <v>113</v>
      </c>
    </row>
    <row r="2" spans="1:24" x14ac:dyDescent="0.25">
      <c r="A2" s="36" t="str">
        <f>StatSummary!$B$3</f>
        <v>tmc</v>
      </c>
      <c r="B2" s="36" t="str">
        <f>StatSummary!$B$7</f>
        <v>tmc10a_1150630_Summary</v>
      </c>
      <c r="C2" s="36" t="str">
        <f>StatSummary!$B$2</f>
        <v>Tom McDonald Creek</v>
      </c>
      <c r="D2" s="36">
        <f>StatSummary!$A$1</f>
        <v>2010</v>
      </c>
      <c r="E2" s="36" t="str">
        <f>StatSummary!$B$4</f>
        <v>Air</v>
      </c>
      <c r="F2" s="37">
        <f>StatSummary!$B$9</f>
        <v>40360</v>
      </c>
      <c r="G2" s="38">
        <f>StatSummary!$C$9</f>
        <v>40421</v>
      </c>
      <c r="H2" s="47">
        <f>DailyStats!$F$69</f>
        <v>0</v>
      </c>
      <c r="I2" s="32">
        <f>DailyStats!$E$72</f>
        <v>0</v>
      </c>
      <c r="J2" s="32">
        <f>DailyStats!$F$72</f>
        <v>0</v>
      </c>
      <c r="K2" s="32">
        <f>DailyStats!$G$72</f>
        <v>0</v>
      </c>
      <c r="L2" s="32">
        <f>DailyStats!$H$72</f>
        <v>0</v>
      </c>
      <c r="M2" s="32">
        <f>DailyStats!$I$72</f>
        <v>0</v>
      </c>
      <c r="N2" s="32">
        <f>DailyStats!$G$73</f>
        <v>0</v>
      </c>
      <c r="O2" s="32">
        <f>DailyStats!$H$73</f>
        <v>0</v>
      </c>
      <c r="P2" s="32">
        <f>DailyStats!$I$73</f>
        <v>0</v>
      </c>
      <c r="Q2" s="39">
        <f>MWAT!$F$6</f>
        <v>0</v>
      </c>
      <c r="R2" s="39">
        <f>MWAT!$F$7</f>
        <v>0</v>
      </c>
      <c r="S2" s="39">
        <f>MWAT!$F$8</f>
        <v>0</v>
      </c>
      <c r="T2" s="39">
        <f>MWAT!$F$9</f>
        <v>0</v>
      </c>
      <c r="U2" s="40">
        <f>MWMT!$F$6</f>
        <v>0</v>
      </c>
      <c r="V2" s="39">
        <f>MWMT!$F$7</f>
        <v>0</v>
      </c>
      <c r="W2" s="39">
        <f>MWMT!$F$8</f>
        <v>0</v>
      </c>
      <c r="X2" s="39">
        <f>MWMT!$F$9</f>
        <v>0</v>
      </c>
    </row>
    <row r="3" spans="1:24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</row>
    <row r="4" spans="1:24" x14ac:dyDescent="0.2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2017-04-20T17:50:54Z</dcterms:modified>
</cp:coreProperties>
</file>