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AK2" i="8" l="1"/>
  <c r="AJ2" i="8"/>
  <c r="Y2" i="8"/>
  <c r="P2" i="9"/>
  <c r="O2" i="9"/>
  <c r="N2" i="9"/>
  <c r="M2" i="9"/>
  <c r="L2" i="9"/>
  <c r="K2" i="9"/>
  <c r="J2" i="9"/>
  <c r="H2" i="9"/>
  <c r="M2" i="8"/>
  <c r="F1" i="3" l="1"/>
  <c r="B7" i="1"/>
  <c r="X2" i="9" l="1"/>
  <c r="W2" i="9"/>
  <c r="V2" i="9"/>
  <c r="U2" i="9"/>
  <c r="T2" i="9"/>
  <c r="S2" i="9"/>
  <c r="R2" i="9"/>
  <c r="Q2" i="9"/>
  <c r="I2" i="9"/>
  <c r="E2" i="9"/>
  <c r="D2" i="9"/>
  <c r="C2" i="9"/>
  <c r="B2" i="9"/>
  <c r="A2" i="9"/>
  <c r="AI2" i="8"/>
  <c r="AG2" i="8"/>
  <c r="AD2" i="8"/>
  <c r="AB2" i="8"/>
  <c r="X2" i="8"/>
  <c r="V2" i="8"/>
  <c r="S2" i="8"/>
  <c r="Q2" i="8"/>
  <c r="O2" i="8"/>
  <c r="L2" i="8"/>
  <c r="J2" i="8"/>
  <c r="E2" i="8"/>
  <c r="D2" i="8"/>
  <c r="C2" i="8"/>
  <c r="B2" i="8"/>
  <c r="A2" i="8"/>
  <c r="E4" i="5"/>
  <c r="B22" i="1" s="1"/>
  <c r="AE2" i="8" s="1"/>
  <c r="E4" i="4"/>
  <c r="B21" i="1" s="1"/>
  <c r="Z2" i="8" s="1"/>
  <c r="L1" i="3"/>
  <c r="G3" i="3"/>
  <c r="B73" i="2"/>
  <c r="B18" i="1" s="1"/>
  <c r="B72" i="2"/>
  <c r="R2" i="8" s="1"/>
  <c r="B71" i="2"/>
  <c r="B16" i="1" s="1"/>
  <c r="H2" i="8" s="1"/>
  <c r="B70" i="2"/>
  <c r="I2" i="8" s="1"/>
  <c r="B69" i="2"/>
  <c r="B14" i="1" s="1"/>
  <c r="A2" i="2"/>
  <c r="E22" i="1"/>
  <c r="AH2" i="8" s="1"/>
  <c r="C22" i="1"/>
  <c r="E21" i="1"/>
  <c r="AC2" i="8" s="1"/>
  <c r="C21" i="1"/>
  <c r="E18" i="1"/>
  <c r="W2" i="8" s="1"/>
  <c r="C18" i="1"/>
  <c r="E17" i="1"/>
  <c r="T2" i="8" s="1"/>
  <c r="C17" i="1"/>
  <c r="E15" i="1"/>
  <c r="K2" i="8" s="1"/>
  <c r="C15" i="1"/>
  <c r="E14" i="1"/>
  <c r="P2" i="8" s="1"/>
  <c r="C14" i="1"/>
  <c r="C9" i="1"/>
  <c r="F10" i="1" s="1"/>
  <c r="B9" i="1"/>
  <c r="B17" i="1" l="1"/>
  <c r="U2" i="8"/>
  <c r="B15" i="1"/>
  <c r="N2" i="8"/>
  <c r="F2" i="8"/>
  <c r="G2" i="3"/>
  <c r="G1" i="3"/>
  <c r="G2" i="8"/>
  <c r="G2" i="9"/>
  <c r="D10" i="1"/>
  <c r="F2" i="9"/>
</calcChain>
</file>

<file path=xl/sharedStrings.xml><?xml version="1.0" encoding="utf-8"?>
<sst xmlns="http://schemas.openxmlformats.org/spreadsheetml/2006/main" count="158" uniqueCount="137">
  <si>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</si>
  <si>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</si>
  <si>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</si>
  <si>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</si>
  <si>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</si>
  <si>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</si>
  <si>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</si>
  <si>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</si>
  <si>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</si>
  <si>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</si>
  <si>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</si>
  <si>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</si>
  <si>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</si>
  <si>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</si>
  <si>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</si>
  <si>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</si>
  <si>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</si>
  <si>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</si>
  <si>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</si>
  <si>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</si>
  <si>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</si>
  <si>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</si>
  <si>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</si>
  <si>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</si>
  <si>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</si>
  <si>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</si>
  <si>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</si>
  <si>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</si>
  <si>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</si>
  <si>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</si>
  <si>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</si>
  <si>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</si>
  <si>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</si>
  <si>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</si>
  <si>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</si>
  <si>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</si>
  <si>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</si>
  <si>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</si>
  <si>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</si>
  <si>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</si>
  <si>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</si>
  <si>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</si>
  <si>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</si>
  <si>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</si>
  <si>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</si>
  <si>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</si>
  <si>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</si>
  <si>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</si>
  <si>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</si>
  <si>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</si>
  <si>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</si>
  <si>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</si>
  <si>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</si>
  <si>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</si>
  <si>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</si>
  <si>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</si>
  <si>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</si>
  <si>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</si>
  <si>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</si>
  <si>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</si>
  <si>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</si>
  <si>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</si>
  <si>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</si>
  <si>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</si>
  <si>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</si>
  <si>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</si>
  <si>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</si>
  <si>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</si>
  <si>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</si>
  <si>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</si>
  <si>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</si>
  <si>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</si>
  <si>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</si>
  <si>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</si>
  <si>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</si>
  <si>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</si>
  <si>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</si>
  <si>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</si>
  <si>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</si>
  <si>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</si>
  <si>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</si>
  <si>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</si>
  <si>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</si>
  <si>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</si>
  <si>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</si>
  <si>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</si>
  <si>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</si>
  <si>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</si>
  <si>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</si>
  <si>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</si>
  <si>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</si>
  <si>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</si>
  <si>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</si>
  <si>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</si>
  <si>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</si>
  <si>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</si>
  <si>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</si>
  <si>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</si>
  <si>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</si>
  <si>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</si>
  <si>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</si>
  <si>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</si>
  <si>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</si>
  <si>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</si>
  <si>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</si>
  <si>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</si>
  <si>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</si>
  <si>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</si>
  <si>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</si>
  <si>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</si>
  <si>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</si>
  <si>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</si>
  <si>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</si>
  <si>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</si>
  <si>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</si>
  <si>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</si>
  <si>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</si>
  <si>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</si>
  <si>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</si>
  <si>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</si>
  <si>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</si>
  <si>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</si>
  <si>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</si>
  <si>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</si>
  <si>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</si>
  <si>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</si>
  <si>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</si>
  <si>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</si>
  <si>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</si>
  <si>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Air Temperature Data Summary</t>
  </si>
  <si>
    <t>Air</t>
  </si>
  <si>
    <t>N/A</t>
  </si>
  <si>
    <t>Lower Redwood Creek</t>
  </si>
  <si>
    <t>rlow</t>
  </si>
  <si>
    <t xml:space="preserve">Excel Julian Dates: </t>
  </si>
  <si>
    <t>Air Temp..RLOW11a_1150626.csv - [Corrected - Daily - Mean]</t>
  </si>
  <si>
    <t>Air Temp.RLOW11a_1150626.csv 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</si>
</sst>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6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165" fontId="8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5" fontId="11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2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3" fillId="0" borderId="0" xfId="0" applyNumberFormat="1" applyFont="1" applyAlignment="1">
      <alignment horizontal="left"/>
    </xf>
    <xf numFmtId="14" fontId="10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0" fillId="3" borderId="0" xfId="1" applyFont="1" applyFill="1" applyBorder="1" applyAlignment="1">
      <alignment horizontal="left"/>
    </xf>
    <xf numFmtId="0" fontId="10" fillId="4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165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0" fillId="0" borderId="0" xfId="1" applyNumberFormat="1" applyFont="1" applyFill="1" applyBorder="1" applyAlignment="1">
      <alignment horizontal="left"/>
    </xf>
    <xf numFmtId="164" fontId="10" fillId="0" borderId="0" xfId="1" applyNumberFormat="1" applyFont="1" applyFill="1" applyBorder="1" applyAlignment="1">
      <alignment horizontal="left"/>
    </xf>
    <xf numFmtId="1" fontId="10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right"/>
    </xf>
    <xf numFmtId="164" fontId="10" fillId="0" borderId="0" xfId="1" applyNumberFormat="1" applyFont="1" applyBorder="1" applyAlignment="1">
      <alignment horizontal="left"/>
    </xf>
    <xf numFmtId="14" fontId="11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1" fillId="0" borderId="0" xfId="0" applyNumberFormat="1" applyFont="1" applyFill="1" applyBorder="1" applyAlignment="1">
      <alignment horizontal="right"/>
    </xf>
    <xf numFmtId="0" fontId="10" fillId="0" borderId="0" xfId="1" applyFont="1" applyBorder="1" applyAlignment="1">
      <alignment horizontal="left"/>
    </xf>
    <xf numFmtId="164" fontId="8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14" fillId="0" borderId="0" xfId="0" applyFont="1"/>
    <xf numFmtId="0" fontId="3" fillId="0" borderId="0" xfId="0" applyFont="1" applyAlignment="1">
      <alignment horizontal="center"/>
    </xf>
    <xf numFmtId="165" fontId="15" fillId="0" borderId="0" xfId="0" applyNumberFormat="1" applyFont="1" applyBorder="1" applyAlignment="1">
      <alignment horizontal="left"/>
    </xf>
    <xf numFmtId="164" fontId="15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rlow11a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12.772</c:v>
                </c:pt>
                <c:pt idx="1">
                  <c:v>6.6289999999999996</c:v>
                </c:pt>
                <c:pt idx="2">
                  <c:v>12.316000000000001</c:v>
                </c:pt>
                <c:pt idx="3">
                  <c:v>9.718</c:v>
                </c:pt>
                <c:pt idx="4">
                  <c:v>11.48</c:v>
                </c:pt>
                <c:pt idx="5">
                  <c:v>12.676</c:v>
                </c:pt>
                <c:pt idx="6">
                  <c:v>11.958</c:v>
                </c:pt>
                <c:pt idx="7">
                  <c:v>13.715</c:v>
                </c:pt>
                <c:pt idx="8">
                  <c:v>9.0069999999999997</c:v>
                </c:pt>
                <c:pt idx="9">
                  <c:v>13.565</c:v>
                </c:pt>
                <c:pt idx="10">
                  <c:v>8.4570000000000007</c:v>
                </c:pt>
                <c:pt idx="11">
                  <c:v>6.79</c:v>
                </c:pt>
                <c:pt idx="12">
                  <c:v>7.9119999999999999</c:v>
                </c:pt>
                <c:pt idx="13">
                  <c:v>6.9569999999999999</c:v>
                </c:pt>
                <c:pt idx="14">
                  <c:v>9.4969999999999999</c:v>
                </c:pt>
                <c:pt idx="15">
                  <c:v>5.0149999999999997</c:v>
                </c:pt>
                <c:pt idx="16">
                  <c:v>3.0920000000000001</c:v>
                </c:pt>
                <c:pt idx="17">
                  <c:v>5.0650000000000004</c:v>
                </c:pt>
                <c:pt idx="18">
                  <c:v>9.6010000000000009</c:v>
                </c:pt>
                <c:pt idx="19">
                  <c:v>10.204000000000001</c:v>
                </c:pt>
                <c:pt idx="20">
                  <c:v>9.4719999999999995</c:v>
                </c:pt>
                <c:pt idx="21">
                  <c:v>12.244999999999999</c:v>
                </c:pt>
                <c:pt idx="22">
                  <c:v>14.002000000000001</c:v>
                </c:pt>
                <c:pt idx="23">
                  <c:v>3.7349999999999999</c:v>
                </c:pt>
                <c:pt idx="24">
                  <c:v>4.8040000000000003</c:v>
                </c:pt>
                <c:pt idx="25">
                  <c:v>10.917999999999999</c:v>
                </c:pt>
                <c:pt idx="26">
                  <c:v>13.287000000000001</c:v>
                </c:pt>
                <c:pt idx="27">
                  <c:v>15.571</c:v>
                </c:pt>
                <c:pt idx="28">
                  <c:v>12.018000000000001</c:v>
                </c:pt>
                <c:pt idx="29">
                  <c:v>10.632</c:v>
                </c:pt>
                <c:pt idx="30">
                  <c:v>10.374000000000001</c:v>
                </c:pt>
                <c:pt idx="31">
                  <c:v>8.9390000000000001</c:v>
                </c:pt>
                <c:pt idx="32">
                  <c:v>8.0139999999999993</c:v>
                </c:pt>
                <c:pt idx="33">
                  <c:v>11.095000000000001</c:v>
                </c:pt>
                <c:pt idx="34">
                  <c:v>4.2279999999999998</c:v>
                </c:pt>
                <c:pt idx="35">
                  <c:v>4.4909999999999997</c:v>
                </c:pt>
                <c:pt idx="36">
                  <c:v>2.9449999999999998</c:v>
                </c:pt>
                <c:pt idx="37">
                  <c:v>3.165</c:v>
                </c:pt>
                <c:pt idx="38">
                  <c:v>3.4540000000000002</c:v>
                </c:pt>
                <c:pt idx="39">
                  <c:v>9.8729999999999993</c:v>
                </c:pt>
                <c:pt idx="40">
                  <c:v>13.582000000000001</c:v>
                </c:pt>
                <c:pt idx="41">
                  <c:v>9.5749999999999993</c:v>
                </c:pt>
                <c:pt idx="42">
                  <c:v>3.6440000000000001</c:v>
                </c:pt>
                <c:pt idx="43">
                  <c:v>7.5069999999999997</c:v>
                </c:pt>
                <c:pt idx="44">
                  <c:v>8.0429999999999993</c:v>
                </c:pt>
                <c:pt idx="45">
                  <c:v>11.941000000000001</c:v>
                </c:pt>
                <c:pt idx="46">
                  <c:v>14.138999999999999</c:v>
                </c:pt>
                <c:pt idx="47">
                  <c:v>11.321999999999999</c:v>
                </c:pt>
                <c:pt idx="48">
                  <c:v>8.2959999999999994</c:v>
                </c:pt>
                <c:pt idx="49">
                  <c:v>8.8190000000000008</c:v>
                </c:pt>
                <c:pt idx="50">
                  <c:v>6.8150000000000004</c:v>
                </c:pt>
                <c:pt idx="51">
                  <c:v>8.0190000000000001</c:v>
                </c:pt>
                <c:pt idx="52">
                  <c:v>6.7569999999999997</c:v>
                </c:pt>
                <c:pt idx="53">
                  <c:v>12.095000000000001</c:v>
                </c:pt>
                <c:pt idx="54">
                  <c:v>11.813000000000001</c:v>
                </c:pt>
                <c:pt idx="55">
                  <c:v>8.3740000000000006</c:v>
                </c:pt>
                <c:pt idx="56">
                  <c:v>8.6340000000000003</c:v>
                </c:pt>
                <c:pt idx="57">
                  <c:v>9.2349999999999994</c:v>
                </c:pt>
                <c:pt idx="58">
                  <c:v>7.4249999999999998</c:v>
                </c:pt>
                <c:pt idx="59">
                  <c:v>10.035</c:v>
                </c:pt>
                <c:pt idx="60">
                  <c:v>10.68</c:v>
                </c:pt>
                <c:pt idx="61">
                  <c:v>11.506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15776"/>
        <c:axId val="115517696"/>
      </c:scatterChart>
      <c:valAx>
        <c:axId val="115515776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5517696"/>
        <c:crosses val="autoZero"/>
        <c:crossBetween val="midCat"/>
      </c:valAx>
      <c:valAx>
        <c:axId val="115517696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551577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rlow11a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21.445714285714299</c:v>
                </c:pt>
                <c:pt idx="1">
                  <c:v>21.445714285714299</c:v>
                </c:pt>
                <c:pt idx="2">
                  <c:v>21.184000000000001</c:v>
                </c:pt>
                <c:pt idx="3">
                  <c:v>21.119</c:v>
                </c:pt>
                <c:pt idx="4">
                  <c:v>20.82</c:v>
                </c:pt>
                <c:pt idx="5">
                  <c:v>20.4424285714286</c:v>
                </c:pt>
                <c:pt idx="6">
                  <c:v>20.023142857142901</c:v>
                </c:pt>
                <c:pt idx="7">
                  <c:v>19.444857142857099</c:v>
                </c:pt>
                <c:pt idx="8">
                  <c:v>19.124714285714301</c:v>
                </c:pt>
                <c:pt idx="9">
                  <c:v>19.345714285714301</c:v>
                </c:pt>
                <c:pt idx="10">
                  <c:v>18.471571428571401</c:v>
                </c:pt>
                <c:pt idx="11">
                  <c:v>18.3967142857143</c:v>
                </c:pt>
                <c:pt idx="12">
                  <c:v>18.798285714285701</c:v>
                </c:pt>
                <c:pt idx="13">
                  <c:v>19.108285714285699</c:v>
                </c:pt>
                <c:pt idx="14">
                  <c:v>19.7858571428571</c:v>
                </c:pt>
                <c:pt idx="15">
                  <c:v>20.356142857142899</c:v>
                </c:pt>
                <c:pt idx="16">
                  <c:v>21.1677142857143</c:v>
                </c:pt>
                <c:pt idx="17">
                  <c:v>21.256142857142901</c:v>
                </c:pt>
                <c:pt idx="18">
                  <c:v>21.2222857142857</c:v>
                </c:pt>
                <c:pt idx="19">
                  <c:v>21.4</c:v>
                </c:pt>
                <c:pt idx="20">
                  <c:v>21.7222857142857</c:v>
                </c:pt>
                <c:pt idx="21">
                  <c:v>22.142571428571401</c:v>
                </c:pt>
                <c:pt idx="22">
                  <c:v>21.984857142857098</c:v>
                </c:pt>
                <c:pt idx="23">
                  <c:v>21.792857142857098</c:v>
                </c:pt>
                <c:pt idx="24">
                  <c:v>22.565000000000001</c:v>
                </c:pt>
                <c:pt idx="25">
                  <c:v>22.986428571428601</c:v>
                </c:pt>
                <c:pt idx="26">
                  <c:v>22.502285714285701</c:v>
                </c:pt>
                <c:pt idx="27">
                  <c:v>22.0878571428571</c:v>
                </c:pt>
                <c:pt idx="28">
                  <c:v>20.9424285714286</c:v>
                </c:pt>
                <c:pt idx="29">
                  <c:v>20.234285714285701</c:v>
                </c:pt>
                <c:pt idx="30">
                  <c:v>19.308714285714299</c:v>
                </c:pt>
                <c:pt idx="31">
                  <c:v>18.437857142857101</c:v>
                </c:pt>
                <c:pt idx="32">
                  <c:v>17.751142857142899</c:v>
                </c:pt>
                <c:pt idx="33">
                  <c:v>17.856571428571399</c:v>
                </c:pt>
                <c:pt idx="34">
                  <c:v>18.085428571428601</c:v>
                </c:pt>
                <c:pt idx="35">
                  <c:v>18.690857142857102</c:v>
                </c:pt>
                <c:pt idx="36">
                  <c:v>18.463000000000001</c:v>
                </c:pt>
                <c:pt idx="37">
                  <c:v>18.955857142857099</c:v>
                </c:pt>
                <c:pt idx="38">
                  <c:v>19.4624285714286</c:v>
                </c:pt>
                <c:pt idx="39">
                  <c:v>20.446000000000002</c:v>
                </c:pt>
                <c:pt idx="40">
                  <c:v>21.037857142857099</c:v>
                </c:pt>
                <c:pt idx="41">
                  <c:v>20.9044285714286</c:v>
                </c:pt>
                <c:pt idx="42">
                  <c:v>20.492571428571399</c:v>
                </c:pt>
                <c:pt idx="43">
                  <c:v>20.866571428571401</c:v>
                </c:pt>
                <c:pt idx="44">
                  <c:v>20.7747142857143</c:v>
                </c:pt>
                <c:pt idx="45">
                  <c:v>20.972000000000001</c:v>
                </c:pt>
                <c:pt idx="46">
                  <c:v>20.4914285714286</c:v>
                </c:pt>
                <c:pt idx="47">
                  <c:v>20.5328571428571</c:v>
                </c:pt>
                <c:pt idx="48">
                  <c:v>21.0455714285714</c:v>
                </c:pt>
                <c:pt idx="49">
                  <c:v>21.382428571428601</c:v>
                </c:pt>
                <c:pt idx="50">
                  <c:v>21.8281428571429</c:v>
                </c:pt>
                <c:pt idx="51">
                  <c:v>22.277428571428601</c:v>
                </c:pt>
                <c:pt idx="52">
                  <c:v>22.1821428571429</c:v>
                </c:pt>
                <c:pt idx="53">
                  <c:v>22.5362857142857</c:v>
                </c:pt>
                <c:pt idx="54">
                  <c:v>22.039142857142899</c:v>
                </c:pt>
                <c:pt idx="55">
                  <c:v>21.458285714285701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14.3165595238117</c:v>
                </c:pt>
                <c:pt idx="1">
                  <c:v>14.2371964285738</c:v>
                </c:pt>
                <c:pt idx="2">
                  <c:v>13.9987261904781</c:v>
                </c:pt>
                <c:pt idx="3">
                  <c:v>13.8486398809544</c:v>
                </c:pt>
                <c:pt idx="4">
                  <c:v>13.8092142857156</c:v>
                </c:pt>
                <c:pt idx="5">
                  <c:v>13.9118005952384</c:v>
                </c:pt>
                <c:pt idx="6">
                  <c:v>14.0063898809533</c:v>
                </c:pt>
                <c:pt idx="7">
                  <c:v>13.9970327380958</c:v>
                </c:pt>
                <c:pt idx="8">
                  <c:v>14.0998035714283</c:v>
                </c:pt>
                <c:pt idx="9">
                  <c:v>14.559604166666199</c:v>
                </c:pt>
                <c:pt idx="10">
                  <c:v>14.5856696428564</c:v>
                </c:pt>
                <c:pt idx="11">
                  <c:v>14.6856577380953</c:v>
                </c:pt>
                <c:pt idx="12">
                  <c:v>14.8034910714298</c:v>
                </c:pt>
                <c:pt idx="13">
                  <c:v>14.7989672619068</c:v>
                </c:pt>
                <c:pt idx="14">
                  <c:v>15.028532738098299</c:v>
                </c:pt>
                <c:pt idx="15">
                  <c:v>15.237083333337299</c:v>
                </c:pt>
                <c:pt idx="16">
                  <c:v>15.264845238099401</c:v>
                </c:pt>
                <c:pt idx="17">
                  <c:v>15.29384821429</c:v>
                </c:pt>
                <c:pt idx="18">
                  <c:v>15.323586309528</c:v>
                </c:pt>
                <c:pt idx="19">
                  <c:v>15.305419642861001</c:v>
                </c:pt>
                <c:pt idx="20">
                  <c:v>15.419755952384699</c:v>
                </c:pt>
                <c:pt idx="21">
                  <c:v>15.4203452380992</c:v>
                </c:pt>
                <c:pt idx="22">
                  <c:v>15.3127351190521</c:v>
                </c:pt>
                <c:pt idx="23">
                  <c:v>15.194538690481201</c:v>
                </c:pt>
                <c:pt idx="24">
                  <c:v>15.211342261910501</c:v>
                </c:pt>
                <c:pt idx="25">
                  <c:v>15.1064166666728</c:v>
                </c:pt>
                <c:pt idx="26">
                  <c:v>14.882133928576801</c:v>
                </c:pt>
                <c:pt idx="27">
                  <c:v>14.6814345238139</c:v>
                </c:pt>
                <c:pt idx="28">
                  <c:v>14.533363095241</c:v>
                </c:pt>
                <c:pt idx="29">
                  <c:v>14.5059434523828</c:v>
                </c:pt>
                <c:pt idx="30">
                  <c:v>14.470863095239199</c:v>
                </c:pt>
                <c:pt idx="31">
                  <c:v>14.3919047619047</c:v>
                </c:pt>
                <c:pt idx="32">
                  <c:v>14.3689761904752</c:v>
                </c:pt>
                <c:pt idx="33">
                  <c:v>14.396247023809</c:v>
                </c:pt>
                <c:pt idx="34">
                  <c:v>14.444467261905</c:v>
                </c:pt>
                <c:pt idx="35">
                  <c:v>14.442074404763099</c:v>
                </c:pt>
                <c:pt idx="36">
                  <c:v>14.3055327380963</c:v>
                </c:pt>
                <c:pt idx="37">
                  <c:v>14.300699404764099</c:v>
                </c:pt>
                <c:pt idx="38">
                  <c:v>14.418839285717</c:v>
                </c:pt>
                <c:pt idx="39">
                  <c:v>14.583931547621599</c:v>
                </c:pt>
                <c:pt idx="40">
                  <c:v>14.7645654761932</c:v>
                </c:pt>
                <c:pt idx="41">
                  <c:v>14.7721309523839</c:v>
                </c:pt>
                <c:pt idx="42">
                  <c:v>14.6879672619076</c:v>
                </c:pt>
                <c:pt idx="43">
                  <c:v>14.678726190478599</c:v>
                </c:pt>
                <c:pt idx="44">
                  <c:v>14.604166666668</c:v>
                </c:pt>
                <c:pt idx="45">
                  <c:v>14.6225059523825</c:v>
                </c:pt>
                <c:pt idx="46">
                  <c:v>14.740580357144299</c:v>
                </c:pt>
                <c:pt idx="47">
                  <c:v>14.981470238096399</c:v>
                </c:pt>
                <c:pt idx="48">
                  <c:v>15.4638482142868</c:v>
                </c:pt>
                <c:pt idx="49">
                  <c:v>15.6461101190491</c:v>
                </c:pt>
                <c:pt idx="50">
                  <c:v>15.9100119047646</c:v>
                </c:pt>
                <c:pt idx="51">
                  <c:v>16.120062500002501</c:v>
                </c:pt>
                <c:pt idx="52">
                  <c:v>16.069196428574301</c:v>
                </c:pt>
                <c:pt idx="53">
                  <c:v>16.0013660714318</c:v>
                </c:pt>
                <c:pt idx="54">
                  <c:v>15.6059761904806</c:v>
                </c:pt>
                <c:pt idx="55">
                  <c:v>15.0689425465875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761088"/>
        <c:axId val="196763008"/>
      </c:scatterChart>
      <c:valAx>
        <c:axId val="196761088"/>
        <c:scaling>
          <c:orientation val="minMax"/>
          <c:max val="40786"/>
          <c:min val="40725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6763008"/>
        <c:crosses val="autoZero"/>
        <c:crossBetween val="midCat"/>
      </c:valAx>
      <c:valAx>
        <c:axId val="196763008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676108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rlow11a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22.033999999999999</c:v>
                </c:pt>
                <c:pt idx="1">
                  <c:v>18.509</c:v>
                </c:pt>
                <c:pt idx="2">
                  <c:v>22.489000000000001</c:v>
                </c:pt>
                <c:pt idx="3">
                  <c:v>20.65</c:v>
                </c:pt>
                <c:pt idx="4">
                  <c:v>21.603999999999999</c:v>
                </c:pt>
                <c:pt idx="5">
                  <c:v>22.776</c:v>
                </c:pt>
                <c:pt idx="6">
                  <c:v>22.058</c:v>
                </c:pt>
                <c:pt idx="7">
                  <c:v>22.033999999999999</c:v>
                </c:pt>
                <c:pt idx="8">
                  <c:v>16.677</c:v>
                </c:pt>
                <c:pt idx="9">
                  <c:v>22.033999999999999</c:v>
                </c:pt>
                <c:pt idx="10">
                  <c:v>18.556999999999999</c:v>
                </c:pt>
                <c:pt idx="11">
                  <c:v>18.960999999999999</c:v>
                </c:pt>
                <c:pt idx="12">
                  <c:v>19.841000000000001</c:v>
                </c:pt>
                <c:pt idx="13">
                  <c:v>18.010000000000002</c:v>
                </c:pt>
                <c:pt idx="14">
                  <c:v>19.792999999999999</c:v>
                </c:pt>
                <c:pt idx="15">
                  <c:v>18.224</c:v>
                </c:pt>
                <c:pt idx="16">
                  <c:v>15.914999999999999</c:v>
                </c:pt>
                <c:pt idx="17">
                  <c:v>18.033000000000001</c:v>
                </c:pt>
                <c:pt idx="18">
                  <c:v>21.771999999999998</c:v>
                </c:pt>
                <c:pt idx="19">
                  <c:v>22.010999999999999</c:v>
                </c:pt>
                <c:pt idx="20">
                  <c:v>22.753</c:v>
                </c:pt>
                <c:pt idx="21">
                  <c:v>23.785</c:v>
                </c:pt>
                <c:pt idx="22">
                  <c:v>23.905000000000001</c:v>
                </c:pt>
                <c:pt idx="23">
                  <c:v>16.533999999999999</c:v>
                </c:pt>
                <c:pt idx="24">
                  <c:v>17.795999999999999</c:v>
                </c:pt>
                <c:pt idx="25">
                  <c:v>23.015999999999998</c:v>
                </c:pt>
                <c:pt idx="26">
                  <c:v>24.266999999999999</c:v>
                </c:pt>
                <c:pt idx="27">
                  <c:v>25.695</c:v>
                </c:pt>
                <c:pt idx="28">
                  <c:v>22.681000000000001</c:v>
                </c:pt>
                <c:pt idx="29">
                  <c:v>22.561</c:v>
                </c:pt>
                <c:pt idx="30">
                  <c:v>21.939</c:v>
                </c:pt>
                <c:pt idx="31">
                  <c:v>20.745999999999999</c:v>
                </c:pt>
                <c:pt idx="32">
                  <c:v>19.626999999999999</c:v>
                </c:pt>
                <c:pt idx="33">
                  <c:v>21.366</c:v>
                </c:pt>
                <c:pt idx="34">
                  <c:v>17.677</c:v>
                </c:pt>
                <c:pt idx="35">
                  <c:v>17.724</c:v>
                </c:pt>
                <c:pt idx="36">
                  <c:v>16.082000000000001</c:v>
                </c:pt>
                <c:pt idx="37">
                  <c:v>15.843</c:v>
                </c:pt>
                <c:pt idx="38">
                  <c:v>15.939</c:v>
                </c:pt>
                <c:pt idx="39">
                  <c:v>20.364999999999998</c:v>
                </c:pt>
                <c:pt idx="40">
                  <c:v>22.968</c:v>
                </c:pt>
                <c:pt idx="41">
                  <c:v>21.914999999999999</c:v>
                </c:pt>
                <c:pt idx="42">
                  <c:v>16.129000000000001</c:v>
                </c:pt>
                <c:pt idx="43">
                  <c:v>19.532</c:v>
                </c:pt>
                <c:pt idx="44">
                  <c:v>19.388999999999999</c:v>
                </c:pt>
                <c:pt idx="45">
                  <c:v>22.824000000000002</c:v>
                </c:pt>
                <c:pt idx="46">
                  <c:v>24.507999999999999</c:v>
                </c:pt>
                <c:pt idx="47">
                  <c:v>22.033999999999999</c:v>
                </c:pt>
                <c:pt idx="48">
                  <c:v>19.032</c:v>
                </c:pt>
                <c:pt idx="49">
                  <c:v>18.747</c:v>
                </c:pt>
                <c:pt idx="50">
                  <c:v>18.888999999999999</c:v>
                </c:pt>
                <c:pt idx="51">
                  <c:v>20.77</c:v>
                </c:pt>
                <c:pt idx="52">
                  <c:v>19.46</c:v>
                </c:pt>
                <c:pt idx="53">
                  <c:v>24.797999999999998</c:v>
                </c:pt>
                <c:pt idx="54">
                  <c:v>25.623000000000001</c:v>
                </c:pt>
                <c:pt idx="55">
                  <c:v>21.39</c:v>
                </c:pt>
                <c:pt idx="56">
                  <c:v>21.867000000000001</c:v>
                </c:pt>
                <c:pt idx="57">
                  <c:v>22.033999999999999</c:v>
                </c:pt>
                <c:pt idx="58">
                  <c:v>20.103000000000002</c:v>
                </c:pt>
                <c:pt idx="59">
                  <c:v>21.939</c:v>
                </c:pt>
                <c:pt idx="60">
                  <c:v>21.318000000000001</c:v>
                </c:pt>
                <c:pt idx="61">
                  <c:v>21.556999999999999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14.069000000000001</c:v>
                </c:pt>
                <c:pt idx="1">
                  <c:v>13.701000000000001</c:v>
                </c:pt>
                <c:pt idx="2">
                  <c:v>15.029</c:v>
                </c:pt>
                <c:pt idx="3">
                  <c:v>14.272</c:v>
                </c:pt>
                <c:pt idx="4">
                  <c:v>14.462999999999999</c:v>
                </c:pt>
                <c:pt idx="5">
                  <c:v>14.311999999999999</c:v>
                </c:pt>
                <c:pt idx="6">
                  <c:v>14.371</c:v>
                </c:pt>
                <c:pt idx="7">
                  <c:v>13.513</c:v>
                </c:pt>
                <c:pt idx="8">
                  <c:v>12.031000000000001</c:v>
                </c:pt>
                <c:pt idx="9">
                  <c:v>13.978</c:v>
                </c:pt>
                <c:pt idx="10">
                  <c:v>13.996</c:v>
                </c:pt>
                <c:pt idx="11">
                  <c:v>15.180999999999999</c:v>
                </c:pt>
                <c:pt idx="12">
                  <c:v>14.974</c:v>
                </c:pt>
                <c:pt idx="13">
                  <c:v>14.305999999999999</c:v>
                </c:pt>
                <c:pt idx="14">
                  <c:v>14.233000000000001</c:v>
                </c:pt>
                <c:pt idx="15">
                  <c:v>15.25</c:v>
                </c:pt>
                <c:pt idx="16">
                  <c:v>14.161</c:v>
                </c:pt>
                <c:pt idx="17">
                  <c:v>14.696</c:v>
                </c:pt>
                <c:pt idx="18">
                  <c:v>16.006</c:v>
                </c:pt>
                <c:pt idx="19">
                  <c:v>14.942</c:v>
                </c:pt>
                <c:pt idx="20">
                  <c:v>15.913</c:v>
                </c:pt>
                <c:pt idx="21">
                  <c:v>15.693</c:v>
                </c:pt>
                <c:pt idx="22">
                  <c:v>15.444000000000001</c:v>
                </c:pt>
                <c:pt idx="23">
                  <c:v>14.364000000000001</c:v>
                </c:pt>
                <c:pt idx="24">
                  <c:v>14.904</c:v>
                </c:pt>
                <c:pt idx="25">
                  <c:v>15.878</c:v>
                </c:pt>
                <c:pt idx="26">
                  <c:v>15.743</c:v>
                </c:pt>
                <c:pt idx="27">
                  <c:v>15.917</c:v>
                </c:pt>
                <c:pt idx="28">
                  <c:v>14.939</c:v>
                </c:pt>
                <c:pt idx="29">
                  <c:v>14.617000000000001</c:v>
                </c:pt>
                <c:pt idx="30">
                  <c:v>14.481</c:v>
                </c:pt>
                <c:pt idx="31">
                  <c:v>14.17</c:v>
                </c:pt>
                <c:pt idx="32">
                  <c:v>14.308</c:v>
                </c:pt>
                <c:pt idx="33">
                  <c:v>14.337999999999999</c:v>
                </c:pt>
                <c:pt idx="34">
                  <c:v>14.88</c:v>
                </c:pt>
                <c:pt idx="35">
                  <c:v>14.747</c:v>
                </c:pt>
                <c:pt idx="36">
                  <c:v>14.371</c:v>
                </c:pt>
                <c:pt idx="37">
                  <c:v>13.929</c:v>
                </c:pt>
                <c:pt idx="38">
                  <c:v>14.009</c:v>
                </c:pt>
                <c:pt idx="39">
                  <c:v>14.499000000000001</c:v>
                </c:pt>
                <c:pt idx="40">
                  <c:v>14.675000000000001</c:v>
                </c:pt>
                <c:pt idx="41">
                  <c:v>14.863</c:v>
                </c:pt>
                <c:pt idx="42">
                  <c:v>13.792</c:v>
                </c:pt>
                <c:pt idx="43">
                  <c:v>14.337</c:v>
                </c:pt>
                <c:pt idx="44">
                  <c:v>14.756</c:v>
                </c:pt>
                <c:pt idx="45">
                  <c:v>15.164999999999999</c:v>
                </c:pt>
                <c:pt idx="46">
                  <c:v>15.763999999999999</c:v>
                </c:pt>
                <c:pt idx="47">
                  <c:v>14.728</c:v>
                </c:pt>
                <c:pt idx="48">
                  <c:v>14.273999999999999</c:v>
                </c:pt>
                <c:pt idx="49">
                  <c:v>13.727</c:v>
                </c:pt>
                <c:pt idx="50">
                  <c:v>13.816000000000001</c:v>
                </c:pt>
                <c:pt idx="51">
                  <c:v>14.884</c:v>
                </c:pt>
                <c:pt idx="52">
                  <c:v>15.991</c:v>
                </c:pt>
                <c:pt idx="53">
                  <c:v>17.45</c:v>
                </c:pt>
                <c:pt idx="54">
                  <c:v>18.105</c:v>
                </c:pt>
                <c:pt idx="55">
                  <c:v>15.55</c:v>
                </c:pt>
                <c:pt idx="56">
                  <c:v>15.574</c:v>
                </c:pt>
                <c:pt idx="57">
                  <c:v>15.286</c:v>
                </c:pt>
                <c:pt idx="58">
                  <c:v>14.528</c:v>
                </c:pt>
                <c:pt idx="59">
                  <c:v>15.516999999999999</c:v>
                </c:pt>
                <c:pt idx="60">
                  <c:v>14.682</c:v>
                </c:pt>
                <c:pt idx="61">
                  <c:v>14.346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9.2620000000000005</c:v>
                </c:pt>
                <c:pt idx="1">
                  <c:v>11.88</c:v>
                </c:pt>
                <c:pt idx="2">
                  <c:v>10.173</c:v>
                </c:pt>
                <c:pt idx="3">
                  <c:v>10.932</c:v>
                </c:pt>
                <c:pt idx="4">
                  <c:v>10.124000000000001</c:v>
                </c:pt>
                <c:pt idx="5">
                  <c:v>10.1</c:v>
                </c:pt>
                <c:pt idx="6">
                  <c:v>10.1</c:v>
                </c:pt>
                <c:pt idx="7">
                  <c:v>8.3190000000000008</c:v>
                </c:pt>
                <c:pt idx="8">
                  <c:v>7.67</c:v>
                </c:pt>
                <c:pt idx="9">
                  <c:v>8.4689999999999994</c:v>
                </c:pt>
                <c:pt idx="10">
                  <c:v>10.1</c:v>
                </c:pt>
                <c:pt idx="11">
                  <c:v>12.170999999999999</c:v>
                </c:pt>
                <c:pt idx="12">
                  <c:v>11.929</c:v>
                </c:pt>
                <c:pt idx="13">
                  <c:v>11.053000000000001</c:v>
                </c:pt>
                <c:pt idx="14">
                  <c:v>10.295999999999999</c:v>
                </c:pt>
                <c:pt idx="15">
                  <c:v>13.209</c:v>
                </c:pt>
                <c:pt idx="16">
                  <c:v>12.823</c:v>
                </c:pt>
                <c:pt idx="17">
                  <c:v>12.968</c:v>
                </c:pt>
                <c:pt idx="18">
                  <c:v>12.170999999999999</c:v>
                </c:pt>
                <c:pt idx="19">
                  <c:v>11.807</c:v>
                </c:pt>
                <c:pt idx="20">
                  <c:v>13.281000000000001</c:v>
                </c:pt>
                <c:pt idx="21">
                  <c:v>11.54</c:v>
                </c:pt>
                <c:pt idx="22">
                  <c:v>9.9030000000000005</c:v>
                </c:pt>
                <c:pt idx="23">
                  <c:v>12.798999999999999</c:v>
                </c:pt>
                <c:pt idx="24">
                  <c:v>12.992000000000001</c:v>
                </c:pt>
                <c:pt idx="25">
                  <c:v>12.098000000000001</c:v>
                </c:pt>
                <c:pt idx="26">
                  <c:v>10.98</c:v>
                </c:pt>
                <c:pt idx="27">
                  <c:v>10.124000000000001</c:v>
                </c:pt>
                <c:pt idx="28">
                  <c:v>10.663</c:v>
                </c:pt>
                <c:pt idx="29">
                  <c:v>11.929</c:v>
                </c:pt>
                <c:pt idx="30">
                  <c:v>11.565</c:v>
                </c:pt>
                <c:pt idx="31">
                  <c:v>11.807</c:v>
                </c:pt>
                <c:pt idx="32">
                  <c:v>11.613</c:v>
                </c:pt>
                <c:pt idx="33">
                  <c:v>10.271000000000001</c:v>
                </c:pt>
                <c:pt idx="34">
                  <c:v>13.449</c:v>
                </c:pt>
                <c:pt idx="35">
                  <c:v>13.233000000000001</c:v>
                </c:pt>
                <c:pt idx="36">
                  <c:v>13.137</c:v>
                </c:pt>
                <c:pt idx="37">
                  <c:v>12.678000000000001</c:v>
                </c:pt>
                <c:pt idx="38">
                  <c:v>12.484999999999999</c:v>
                </c:pt>
                <c:pt idx="39">
                  <c:v>10.492000000000001</c:v>
                </c:pt>
                <c:pt idx="40">
                  <c:v>9.3859999999999992</c:v>
                </c:pt>
                <c:pt idx="41">
                  <c:v>12.34</c:v>
                </c:pt>
                <c:pt idx="42">
                  <c:v>12.484999999999999</c:v>
                </c:pt>
                <c:pt idx="43">
                  <c:v>12.025</c:v>
                </c:pt>
                <c:pt idx="44">
                  <c:v>11.346</c:v>
                </c:pt>
                <c:pt idx="45">
                  <c:v>10.882999999999999</c:v>
                </c:pt>
                <c:pt idx="46">
                  <c:v>10.369</c:v>
                </c:pt>
                <c:pt idx="47">
                  <c:v>10.712</c:v>
                </c:pt>
                <c:pt idx="48">
                  <c:v>10.736000000000001</c:v>
                </c:pt>
                <c:pt idx="49">
                  <c:v>9.9280000000000008</c:v>
                </c:pt>
                <c:pt idx="50">
                  <c:v>12.074</c:v>
                </c:pt>
                <c:pt idx="51">
                  <c:v>12.750999999999999</c:v>
                </c:pt>
                <c:pt idx="52">
                  <c:v>12.702999999999999</c:v>
                </c:pt>
                <c:pt idx="53">
                  <c:v>12.702999999999999</c:v>
                </c:pt>
                <c:pt idx="54">
                  <c:v>13.81</c:v>
                </c:pt>
                <c:pt idx="55">
                  <c:v>13.016</c:v>
                </c:pt>
                <c:pt idx="56">
                  <c:v>13.233000000000001</c:v>
                </c:pt>
                <c:pt idx="57">
                  <c:v>12.798999999999999</c:v>
                </c:pt>
                <c:pt idx="58">
                  <c:v>12.678000000000001</c:v>
                </c:pt>
                <c:pt idx="59">
                  <c:v>11.904</c:v>
                </c:pt>
                <c:pt idx="60">
                  <c:v>10.638</c:v>
                </c:pt>
                <c:pt idx="61">
                  <c:v>10.051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96704"/>
        <c:axId val="88698240"/>
      </c:scatterChart>
      <c:valAx>
        <c:axId val="88696704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698240"/>
        <c:crosses val="autoZero"/>
        <c:crossBetween val="midCat"/>
      </c:valAx>
      <c:valAx>
        <c:axId val="88698240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69670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285750</xdr:colOff>
      <xdr:row>1</xdr:row>
      <xdr:rowOff>95250</xdr:rowOff>
    </xdr:from>
    <xdr:to>
      <xdr:col>6</xdr:col>
      <xdr:colOff>282637</xdr:colOff>
      <xdr:row>7</xdr:row>
      <xdr:rowOff>48288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4025" y="361950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523875</xdr:colOff>
      <xdr:row>47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23</xdr:row>
      <xdr:rowOff>1</xdr:rowOff>
    </xdr:from>
    <xdr:to>
      <xdr:col>4</xdr:col>
      <xdr:colOff>361950</xdr:colOff>
      <xdr:row>37</xdr:row>
      <xdr:rowOff>19051</xdr:rowOff>
    </xdr:to>
    <xdr:pic>
      <xdr:nvPicPr>
        <xdr:cNvPr id="5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57701"/>
          <a:ext cx="5143500" cy="2686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24">
        <v>2011</v>
      </c>
      <c r="B1" s="59" t="s">
        <v>129</v>
      </c>
      <c r="C1" s="59"/>
      <c r="D1" s="59"/>
      <c r="E1" s="59"/>
      <c r="F1" s="59"/>
      <c r="G1" s="59"/>
    </row>
    <row r="2" spans="1:7" x14ac:dyDescent="0.25">
      <c r="A2" s="1" t="s">
        <v>0</v>
      </c>
      <c r="B2" s="22" t="s">
        <v>132</v>
      </c>
      <c r="C2" s="26"/>
    </row>
    <row r="3" spans="1:7" x14ac:dyDescent="0.25">
      <c r="A3" s="1" t="s">
        <v>1</v>
      </c>
      <c r="B3" s="22" t="s">
        <v>133</v>
      </c>
      <c r="C3" s="26"/>
    </row>
    <row r="4" spans="1:7" x14ac:dyDescent="0.25">
      <c r="A4" s="1" t="s">
        <v>2</v>
      </c>
      <c r="B4" s="22" t="s">
        <v>130</v>
      </c>
      <c r="C4" s="26"/>
    </row>
    <row r="5" spans="1:7" x14ac:dyDescent="0.25">
      <c r="A5" s="1" t="s">
        <v>3</v>
      </c>
      <c r="B5" s="22">
        <v>1150626</v>
      </c>
      <c r="C5" s="26"/>
    </row>
    <row r="6" spans="1:7" x14ac:dyDescent="0.25">
      <c r="A6" s="1" t="s">
        <v>4</v>
      </c>
      <c r="B6" s="22" t="s">
        <v>131</v>
      </c>
      <c r="C6" s="26"/>
    </row>
    <row r="7" spans="1:7" x14ac:dyDescent="0.25">
      <c r="A7" s="1" t="s">
        <v>5</v>
      </c>
      <c r="B7" s="26" t="str">
        <f>B3&amp;RIGHT(A1,2)&amp;"a_"&amp;B5&amp;"_Summary"</f>
        <v>rlow11a_1150626_Summary</v>
      </c>
      <c r="C7" s="26"/>
    </row>
    <row r="8" spans="1:7" x14ac:dyDescent="0.25">
      <c r="B8" s="26"/>
      <c r="C8" s="26"/>
    </row>
    <row r="9" spans="1:7" x14ac:dyDescent="0.25">
      <c r="A9" s="1" t="s">
        <v>6</v>
      </c>
      <c r="B9" s="54">
        <f>DATE(A1,7,1)</f>
        <v>40725</v>
      </c>
      <c r="C9" s="54">
        <f>DATE(A1,8,31)</f>
        <v>40786</v>
      </c>
      <c r="F9" s="12"/>
    </row>
    <row r="10" spans="1:7" x14ac:dyDescent="0.25">
      <c r="B10" s="26" t="s">
        <v>134</v>
      </c>
      <c r="C10" s="26"/>
      <c r="D10" s="19">
        <f>B9</f>
        <v>40725</v>
      </c>
      <c r="E10" s="2" t="s">
        <v>116</v>
      </c>
      <c r="F10" s="19">
        <f>C9</f>
        <v>40786</v>
      </c>
    </row>
    <row r="11" spans="1:7" x14ac:dyDescent="0.25">
      <c r="B11" s="26"/>
      <c r="C11" s="26"/>
    </row>
    <row r="12" spans="1:7" x14ac:dyDescent="0.25">
      <c r="A12" s="1" t="s">
        <v>7</v>
      </c>
      <c r="B12" s="26"/>
      <c r="C12" s="55" t="s">
        <v>8</v>
      </c>
      <c r="E12" s="1" t="s">
        <v>11</v>
      </c>
    </row>
    <row r="13" spans="1:7" x14ac:dyDescent="0.25">
      <c r="A13" s="5" t="s">
        <v>32</v>
      </c>
      <c r="B13" s="56" t="s">
        <v>30</v>
      </c>
      <c r="C13" s="26"/>
      <c r="F13" s="12"/>
    </row>
    <row r="14" spans="1:7" x14ac:dyDescent="0.25">
      <c r="A14" s="5" t="s">
        <v>33</v>
      </c>
      <c r="B14" s="15">
        <f>DailyStats!B69</f>
        <v>7.67</v>
      </c>
      <c r="C14" s="25">
        <f>DailyStats!D69</f>
        <v>40733.166666666664</v>
      </c>
      <c r="D14" s="26"/>
      <c r="E14" s="27">
        <f>COUNT(DailyStats!D69:S69)</f>
        <v>2</v>
      </c>
      <c r="F14" s="12"/>
    </row>
    <row r="15" spans="1:7" x14ac:dyDescent="0.25">
      <c r="A15" s="5" t="s">
        <v>37</v>
      </c>
      <c r="B15" s="15">
        <f>DailyStats!B70</f>
        <v>25.695</v>
      </c>
      <c r="C15" s="25">
        <f>DailyStats!D70</f>
        <v>40752.583333333336</v>
      </c>
      <c r="D15" s="26"/>
      <c r="E15" s="27">
        <f>COUNT(DailyStats!D70:S70)</f>
        <v>1</v>
      </c>
      <c r="F15" s="12"/>
    </row>
    <row r="16" spans="1:7" x14ac:dyDescent="0.25">
      <c r="A16" s="5" t="s">
        <v>36</v>
      </c>
      <c r="B16" s="15">
        <f>DailyStats!B71</f>
        <v>14.781258064516127</v>
      </c>
      <c r="C16" s="28"/>
      <c r="D16" s="26"/>
      <c r="E16" s="27"/>
    </row>
    <row r="17" spans="1:6" x14ac:dyDescent="0.25">
      <c r="A17" s="5" t="s">
        <v>35</v>
      </c>
      <c r="B17" s="15">
        <f>DailyStats!B72</f>
        <v>15.571</v>
      </c>
      <c r="C17" s="29">
        <f>DailyStats!D72</f>
        <v>40752</v>
      </c>
      <c r="D17" s="26"/>
      <c r="E17" s="27">
        <f>COUNT(DailyStats!D72:S72)</f>
        <v>1</v>
      </c>
      <c r="F17" s="12"/>
    </row>
    <row r="18" spans="1:6" x14ac:dyDescent="0.25">
      <c r="A18" s="5" t="s">
        <v>34</v>
      </c>
      <c r="B18" s="15">
        <f>DailyStats!B73</f>
        <v>2.9449999999999998</v>
      </c>
      <c r="C18" s="29">
        <f>DailyStats!D73</f>
        <v>40761</v>
      </c>
      <c r="D18" s="26"/>
      <c r="E18" s="27">
        <f>COUNT(DailyStats!D73:S73)</f>
        <v>1</v>
      </c>
      <c r="F18" s="12"/>
    </row>
    <row r="19" spans="1:6" x14ac:dyDescent="0.25">
      <c r="A19" s="5" t="s">
        <v>9</v>
      </c>
      <c r="B19" s="2">
        <v>1488</v>
      </c>
      <c r="C19" s="28"/>
      <c r="D19" s="26"/>
      <c r="E19" s="27"/>
    </row>
    <row r="20" spans="1:6" x14ac:dyDescent="0.25">
      <c r="A20" s="5" t="s">
        <v>10</v>
      </c>
      <c r="B20" s="2" t="s">
        <v>29</v>
      </c>
      <c r="C20" s="28"/>
      <c r="D20" s="26"/>
      <c r="E20" s="27"/>
    </row>
    <row r="21" spans="1:6" x14ac:dyDescent="0.25">
      <c r="A21" s="5" t="s">
        <v>38</v>
      </c>
      <c r="B21" s="15">
        <f>MWAT!E4</f>
        <v>16.120062500002501</v>
      </c>
      <c r="C21" s="30">
        <f>MWAT!F4</f>
        <v>40782</v>
      </c>
      <c r="D21" s="26"/>
      <c r="E21" s="31">
        <f>COUNT(MWAT!F4:F104)</f>
        <v>2</v>
      </c>
      <c r="F21" s="12"/>
    </row>
    <row r="22" spans="1:6" x14ac:dyDescent="0.25">
      <c r="A22" s="5" t="s">
        <v>39</v>
      </c>
      <c r="B22" s="15">
        <f>MWMT!E4</f>
        <v>22.986428571428601</v>
      </c>
      <c r="C22" s="30">
        <f>MWMT!F4</f>
        <v>40756</v>
      </c>
      <c r="D22" s="26"/>
      <c r="E22" s="31">
        <f>COUNT(MWMT!F4:F104)</f>
        <v>1</v>
      </c>
      <c r="F22" s="12"/>
    </row>
    <row r="24" spans="1:6" x14ac:dyDescent="0.25">
      <c r="A24" s="3" t="s">
        <v>28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6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</cols>
  <sheetData>
    <row r="1" spans="1:5" ht="21" x14ac:dyDescent="0.35">
      <c r="A1" s="60" t="s">
        <v>31</v>
      </c>
      <c r="B1" s="60"/>
      <c r="C1" s="60"/>
      <c r="D1" s="60"/>
    </row>
    <row r="2" spans="1:5" x14ac:dyDescent="0.25">
      <c r="A2" s="21" t="str">
        <f>LEFT(StatSummary!B7, LEN(StatSummary!B7)-8)&amp;"_DailyStats.csv"</f>
        <v>rlow11a_1150626_DailyStats.csv</v>
      </c>
    </row>
    <row r="3" spans="1:5" ht="30.75" thickBot="1" x14ac:dyDescent="0.3">
      <c r="A3" s="13" t="s">
        <v>12</v>
      </c>
      <c r="B3" s="23" t="s">
        <v>118</v>
      </c>
      <c r="C3" s="23" t="s">
        <v>119</v>
      </c>
      <c r="D3" s="23" t="s">
        <v>120</v>
      </c>
      <c r="E3" s="23" t="s">
        <v>121</v>
      </c>
    </row>
    <row r="4" spans="1:5" x14ac:dyDescent="0.25">
      <c r="A4" s="6">
        <v>40725</v>
      </c>
      <c r="B4" s="16">
        <v>9.2620000000000005</v>
      </c>
      <c r="C4" s="16">
        <v>22.033999999999999</v>
      </c>
      <c r="D4" s="16">
        <v>14.069000000000001</v>
      </c>
      <c r="E4" s="16">
        <v>12.772</v>
      </c>
    </row>
    <row r="5" spans="1:5" x14ac:dyDescent="0.25">
      <c r="A5" s="6">
        <v>40726</v>
      </c>
      <c r="B5" s="16">
        <v>11.88</v>
      </c>
      <c r="C5" s="16">
        <v>18.509</v>
      </c>
      <c r="D5" s="16">
        <v>13.701000000000001</v>
      </c>
      <c r="E5" s="16">
        <v>6.6289999999999996</v>
      </c>
    </row>
    <row r="6" spans="1:5" x14ac:dyDescent="0.25">
      <c r="A6" s="6">
        <v>40727</v>
      </c>
      <c r="B6" s="16">
        <v>10.173</v>
      </c>
      <c r="C6" s="16">
        <v>22.489000000000001</v>
      </c>
      <c r="D6" s="16">
        <v>15.029</v>
      </c>
      <c r="E6" s="16">
        <v>12.316000000000001</v>
      </c>
    </row>
    <row r="7" spans="1:5" x14ac:dyDescent="0.25">
      <c r="A7" s="6">
        <v>40728</v>
      </c>
      <c r="B7" s="16">
        <v>10.932</v>
      </c>
      <c r="C7" s="16">
        <v>20.65</v>
      </c>
      <c r="D7" s="16">
        <v>14.272</v>
      </c>
      <c r="E7" s="16">
        <v>9.718</v>
      </c>
    </row>
    <row r="8" spans="1:5" x14ac:dyDescent="0.25">
      <c r="A8" s="6">
        <v>40729</v>
      </c>
      <c r="B8" s="16">
        <v>10.124000000000001</v>
      </c>
      <c r="C8" s="16">
        <v>21.603999999999999</v>
      </c>
      <c r="D8" s="16">
        <v>14.462999999999999</v>
      </c>
      <c r="E8" s="16">
        <v>11.48</v>
      </c>
    </row>
    <row r="9" spans="1:5" x14ac:dyDescent="0.25">
      <c r="A9" s="6">
        <v>40730</v>
      </c>
      <c r="B9" s="16">
        <v>10.1</v>
      </c>
      <c r="C9" s="16">
        <v>22.776</v>
      </c>
      <c r="D9" s="16">
        <v>14.311999999999999</v>
      </c>
      <c r="E9" s="16">
        <v>12.676</v>
      </c>
    </row>
    <row r="10" spans="1:5" x14ac:dyDescent="0.25">
      <c r="A10" s="6">
        <v>40731</v>
      </c>
      <c r="B10" s="16">
        <v>10.1</v>
      </c>
      <c r="C10" s="16">
        <v>22.058</v>
      </c>
      <c r="D10" s="16">
        <v>14.371</v>
      </c>
      <c r="E10" s="16">
        <v>11.958</v>
      </c>
    </row>
    <row r="11" spans="1:5" x14ac:dyDescent="0.25">
      <c r="A11" s="6">
        <v>40732</v>
      </c>
      <c r="B11" s="16">
        <v>8.3190000000000008</v>
      </c>
      <c r="C11" s="16">
        <v>22.033999999999999</v>
      </c>
      <c r="D11" s="16">
        <v>13.513</v>
      </c>
      <c r="E11" s="16">
        <v>13.715</v>
      </c>
    </row>
    <row r="12" spans="1:5" x14ac:dyDescent="0.25">
      <c r="A12" s="6">
        <v>40733</v>
      </c>
      <c r="B12" s="16">
        <v>7.67</v>
      </c>
      <c r="C12" s="16">
        <v>16.677</v>
      </c>
      <c r="D12" s="16">
        <v>12.031000000000001</v>
      </c>
      <c r="E12" s="16">
        <v>9.0069999999999997</v>
      </c>
    </row>
    <row r="13" spans="1:5" x14ac:dyDescent="0.25">
      <c r="A13" s="6">
        <v>40734</v>
      </c>
      <c r="B13" s="16">
        <v>8.4689999999999994</v>
      </c>
      <c r="C13" s="16">
        <v>22.033999999999999</v>
      </c>
      <c r="D13" s="16">
        <v>13.978</v>
      </c>
      <c r="E13" s="16">
        <v>13.565</v>
      </c>
    </row>
    <row r="14" spans="1:5" x14ac:dyDescent="0.25">
      <c r="A14" s="6">
        <v>40735</v>
      </c>
      <c r="B14" s="16">
        <v>10.1</v>
      </c>
      <c r="C14" s="16">
        <v>18.556999999999999</v>
      </c>
      <c r="D14" s="16">
        <v>13.996</v>
      </c>
      <c r="E14" s="16">
        <v>8.4570000000000007</v>
      </c>
    </row>
    <row r="15" spans="1:5" x14ac:dyDescent="0.25">
      <c r="A15" s="6">
        <v>40736</v>
      </c>
      <c r="B15" s="16">
        <v>12.170999999999999</v>
      </c>
      <c r="C15" s="16">
        <v>18.960999999999999</v>
      </c>
      <c r="D15" s="16">
        <v>15.180999999999999</v>
      </c>
      <c r="E15" s="16">
        <v>6.79</v>
      </c>
    </row>
    <row r="16" spans="1:5" x14ac:dyDescent="0.25">
      <c r="A16" s="6">
        <v>40737</v>
      </c>
      <c r="B16" s="16">
        <v>11.929</v>
      </c>
      <c r="C16" s="16">
        <v>19.841000000000001</v>
      </c>
      <c r="D16" s="16">
        <v>14.974</v>
      </c>
      <c r="E16" s="16">
        <v>7.9119999999999999</v>
      </c>
    </row>
    <row r="17" spans="1:5" x14ac:dyDescent="0.25">
      <c r="A17" s="6">
        <v>40738</v>
      </c>
      <c r="B17" s="16">
        <v>11.053000000000001</v>
      </c>
      <c r="C17" s="16">
        <v>18.010000000000002</v>
      </c>
      <c r="D17" s="16">
        <v>14.305999999999999</v>
      </c>
      <c r="E17" s="16">
        <v>6.9569999999999999</v>
      </c>
    </row>
    <row r="18" spans="1:5" x14ac:dyDescent="0.25">
      <c r="A18" s="6">
        <v>40739</v>
      </c>
      <c r="B18" s="16">
        <v>10.295999999999999</v>
      </c>
      <c r="C18" s="16">
        <v>19.792999999999999</v>
      </c>
      <c r="D18" s="16">
        <v>14.233000000000001</v>
      </c>
      <c r="E18" s="16">
        <v>9.4969999999999999</v>
      </c>
    </row>
    <row r="19" spans="1:5" x14ac:dyDescent="0.25">
      <c r="A19" s="6">
        <v>40740</v>
      </c>
      <c r="B19" s="16">
        <v>13.209</v>
      </c>
      <c r="C19" s="16">
        <v>18.224</v>
      </c>
      <c r="D19" s="16">
        <v>15.25</v>
      </c>
      <c r="E19" s="16">
        <v>5.0149999999999997</v>
      </c>
    </row>
    <row r="20" spans="1:5" x14ac:dyDescent="0.25">
      <c r="A20" s="6">
        <v>40741</v>
      </c>
      <c r="B20" s="16">
        <v>12.823</v>
      </c>
      <c r="C20" s="16">
        <v>15.914999999999999</v>
      </c>
      <c r="D20" s="16">
        <v>14.161</v>
      </c>
      <c r="E20" s="16">
        <v>3.0920000000000001</v>
      </c>
    </row>
    <row r="21" spans="1:5" x14ac:dyDescent="0.25">
      <c r="A21" s="6">
        <v>40742</v>
      </c>
      <c r="B21" s="16">
        <v>12.968</v>
      </c>
      <c r="C21" s="16">
        <v>18.033000000000001</v>
      </c>
      <c r="D21" s="16">
        <v>14.696</v>
      </c>
      <c r="E21" s="16">
        <v>5.0650000000000004</v>
      </c>
    </row>
    <row r="22" spans="1:5" x14ac:dyDescent="0.25">
      <c r="A22" s="6">
        <v>40743</v>
      </c>
      <c r="B22" s="16">
        <v>12.170999999999999</v>
      </c>
      <c r="C22" s="16">
        <v>21.771999999999998</v>
      </c>
      <c r="D22" s="16">
        <v>16.006</v>
      </c>
      <c r="E22" s="16">
        <v>9.6010000000000009</v>
      </c>
    </row>
    <row r="23" spans="1:5" x14ac:dyDescent="0.25">
      <c r="A23" s="6">
        <v>40744</v>
      </c>
      <c r="B23" s="16">
        <v>11.807</v>
      </c>
      <c r="C23" s="16">
        <v>22.010999999999999</v>
      </c>
      <c r="D23" s="16">
        <v>14.942</v>
      </c>
      <c r="E23" s="16">
        <v>10.204000000000001</v>
      </c>
    </row>
    <row r="24" spans="1:5" x14ac:dyDescent="0.25">
      <c r="A24" s="6">
        <v>40745</v>
      </c>
      <c r="B24" s="16">
        <v>13.281000000000001</v>
      </c>
      <c r="C24" s="16">
        <v>22.753</v>
      </c>
      <c r="D24" s="16">
        <v>15.913</v>
      </c>
      <c r="E24" s="16">
        <v>9.4719999999999995</v>
      </c>
    </row>
    <row r="25" spans="1:5" x14ac:dyDescent="0.25">
      <c r="A25" s="6">
        <v>40746</v>
      </c>
      <c r="B25" s="16">
        <v>11.54</v>
      </c>
      <c r="C25" s="16">
        <v>23.785</v>
      </c>
      <c r="D25" s="16">
        <v>15.693</v>
      </c>
      <c r="E25" s="16">
        <v>12.244999999999999</v>
      </c>
    </row>
    <row r="26" spans="1:5" x14ac:dyDescent="0.25">
      <c r="A26" s="6">
        <v>40747</v>
      </c>
      <c r="B26" s="16">
        <v>9.9030000000000005</v>
      </c>
      <c r="C26" s="16">
        <v>23.905000000000001</v>
      </c>
      <c r="D26" s="16">
        <v>15.444000000000001</v>
      </c>
      <c r="E26" s="16">
        <v>14.002000000000001</v>
      </c>
    </row>
    <row r="27" spans="1:5" x14ac:dyDescent="0.25">
      <c r="A27" s="6">
        <v>40748</v>
      </c>
      <c r="B27" s="16">
        <v>12.798999999999999</v>
      </c>
      <c r="C27" s="16">
        <v>16.533999999999999</v>
      </c>
      <c r="D27" s="16">
        <v>14.364000000000001</v>
      </c>
      <c r="E27" s="16">
        <v>3.7349999999999999</v>
      </c>
    </row>
    <row r="28" spans="1:5" x14ac:dyDescent="0.25">
      <c r="A28" s="6">
        <v>40749</v>
      </c>
      <c r="B28" s="16">
        <v>12.992000000000001</v>
      </c>
      <c r="C28" s="16">
        <v>17.795999999999999</v>
      </c>
      <c r="D28" s="16">
        <v>14.904</v>
      </c>
      <c r="E28" s="16">
        <v>4.8040000000000003</v>
      </c>
    </row>
    <row r="29" spans="1:5" x14ac:dyDescent="0.25">
      <c r="A29" s="6">
        <v>40750</v>
      </c>
      <c r="B29" s="16">
        <v>12.098000000000001</v>
      </c>
      <c r="C29" s="16">
        <v>23.015999999999998</v>
      </c>
      <c r="D29" s="16">
        <v>15.878</v>
      </c>
      <c r="E29" s="16">
        <v>10.917999999999999</v>
      </c>
    </row>
    <row r="30" spans="1:5" x14ac:dyDescent="0.25">
      <c r="A30" s="6">
        <v>40751</v>
      </c>
      <c r="B30" s="16">
        <v>10.98</v>
      </c>
      <c r="C30" s="16">
        <v>24.266999999999999</v>
      </c>
      <c r="D30" s="16">
        <v>15.743</v>
      </c>
      <c r="E30" s="16">
        <v>13.287000000000001</v>
      </c>
    </row>
    <row r="31" spans="1:5" x14ac:dyDescent="0.25">
      <c r="A31" s="6">
        <v>40752</v>
      </c>
      <c r="B31" s="16">
        <v>10.124000000000001</v>
      </c>
      <c r="C31" s="16">
        <v>25.695</v>
      </c>
      <c r="D31" s="16">
        <v>15.917</v>
      </c>
      <c r="E31" s="16">
        <v>15.571</v>
      </c>
    </row>
    <row r="32" spans="1:5" x14ac:dyDescent="0.25">
      <c r="A32" s="6">
        <v>40753</v>
      </c>
      <c r="B32" s="16">
        <v>10.663</v>
      </c>
      <c r="C32" s="16">
        <v>22.681000000000001</v>
      </c>
      <c r="D32" s="16">
        <v>14.939</v>
      </c>
      <c r="E32" s="16">
        <v>12.018000000000001</v>
      </c>
    </row>
    <row r="33" spans="1:5" x14ac:dyDescent="0.25">
      <c r="A33" s="6">
        <v>40754</v>
      </c>
      <c r="B33" s="16">
        <v>11.929</v>
      </c>
      <c r="C33" s="16">
        <v>22.561</v>
      </c>
      <c r="D33" s="16">
        <v>14.617000000000001</v>
      </c>
      <c r="E33" s="16">
        <v>10.632</v>
      </c>
    </row>
    <row r="34" spans="1:5" x14ac:dyDescent="0.25">
      <c r="A34" s="6">
        <v>40755</v>
      </c>
      <c r="B34" s="16">
        <v>11.565</v>
      </c>
      <c r="C34" s="16">
        <v>21.939</v>
      </c>
      <c r="D34" s="16">
        <v>14.481</v>
      </c>
      <c r="E34" s="16">
        <v>10.374000000000001</v>
      </c>
    </row>
    <row r="35" spans="1:5" x14ac:dyDescent="0.25">
      <c r="A35" s="6">
        <v>40756</v>
      </c>
      <c r="B35" s="16">
        <v>11.807</v>
      </c>
      <c r="C35" s="16">
        <v>20.745999999999999</v>
      </c>
      <c r="D35" s="16">
        <v>14.17</v>
      </c>
      <c r="E35" s="16">
        <v>8.9390000000000001</v>
      </c>
    </row>
    <row r="36" spans="1:5" x14ac:dyDescent="0.25">
      <c r="A36" s="6">
        <v>40757</v>
      </c>
      <c r="B36" s="16">
        <v>11.613</v>
      </c>
      <c r="C36" s="16">
        <v>19.626999999999999</v>
      </c>
      <c r="D36" s="16">
        <v>14.308</v>
      </c>
      <c r="E36" s="16">
        <v>8.0139999999999993</v>
      </c>
    </row>
    <row r="37" spans="1:5" x14ac:dyDescent="0.25">
      <c r="A37" s="6">
        <v>40758</v>
      </c>
      <c r="B37" s="16">
        <v>10.271000000000001</v>
      </c>
      <c r="C37" s="16">
        <v>21.366</v>
      </c>
      <c r="D37" s="16">
        <v>14.337999999999999</v>
      </c>
      <c r="E37" s="16">
        <v>11.095000000000001</v>
      </c>
    </row>
    <row r="38" spans="1:5" x14ac:dyDescent="0.25">
      <c r="A38" s="6">
        <v>40759</v>
      </c>
      <c r="B38" s="16">
        <v>13.449</v>
      </c>
      <c r="C38" s="16">
        <v>17.677</v>
      </c>
      <c r="D38" s="16">
        <v>14.88</v>
      </c>
      <c r="E38" s="16">
        <v>4.2279999999999998</v>
      </c>
    </row>
    <row r="39" spans="1:5" x14ac:dyDescent="0.25">
      <c r="A39" s="6">
        <v>40760</v>
      </c>
      <c r="B39" s="16">
        <v>13.233000000000001</v>
      </c>
      <c r="C39" s="16">
        <v>17.724</v>
      </c>
      <c r="D39" s="16">
        <v>14.747</v>
      </c>
      <c r="E39" s="16">
        <v>4.4909999999999997</v>
      </c>
    </row>
    <row r="40" spans="1:5" x14ac:dyDescent="0.25">
      <c r="A40" s="6">
        <v>40761</v>
      </c>
      <c r="B40" s="16">
        <v>13.137</v>
      </c>
      <c r="C40" s="16">
        <v>16.082000000000001</v>
      </c>
      <c r="D40" s="16">
        <v>14.371</v>
      </c>
      <c r="E40" s="16">
        <v>2.9449999999999998</v>
      </c>
    </row>
    <row r="41" spans="1:5" x14ac:dyDescent="0.25">
      <c r="A41" s="6">
        <v>40762</v>
      </c>
      <c r="B41" s="16">
        <v>12.678000000000001</v>
      </c>
      <c r="C41" s="16">
        <v>15.843</v>
      </c>
      <c r="D41" s="16">
        <v>13.929</v>
      </c>
      <c r="E41" s="16">
        <v>3.165</v>
      </c>
    </row>
    <row r="42" spans="1:5" x14ac:dyDescent="0.25">
      <c r="A42" s="6">
        <v>40763</v>
      </c>
      <c r="B42" s="16">
        <v>12.484999999999999</v>
      </c>
      <c r="C42" s="16">
        <v>15.939</v>
      </c>
      <c r="D42" s="16">
        <v>14.009</v>
      </c>
      <c r="E42" s="16">
        <v>3.4540000000000002</v>
      </c>
    </row>
    <row r="43" spans="1:5" x14ac:dyDescent="0.25">
      <c r="A43" s="6">
        <v>40764</v>
      </c>
      <c r="B43" s="16">
        <v>10.492000000000001</v>
      </c>
      <c r="C43" s="16">
        <v>20.364999999999998</v>
      </c>
      <c r="D43" s="16">
        <v>14.499000000000001</v>
      </c>
      <c r="E43" s="16">
        <v>9.8729999999999993</v>
      </c>
    </row>
    <row r="44" spans="1:5" x14ac:dyDescent="0.25">
      <c r="A44" s="6">
        <v>40765</v>
      </c>
      <c r="B44" s="16">
        <v>9.3859999999999992</v>
      </c>
      <c r="C44" s="16">
        <v>22.968</v>
      </c>
      <c r="D44" s="16">
        <v>14.675000000000001</v>
      </c>
      <c r="E44" s="16">
        <v>13.582000000000001</v>
      </c>
    </row>
    <row r="45" spans="1:5" x14ac:dyDescent="0.25">
      <c r="A45" s="6">
        <v>40766</v>
      </c>
      <c r="B45" s="16">
        <v>12.34</v>
      </c>
      <c r="C45" s="16">
        <v>21.914999999999999</v>
      </c>
      <c r="D45" s="16">
        <v>14.863</v>
      </c>
      <c r="E45" s="16">
        <v>9.5749999999999993</v>
      </c>
    </row>
    <row r="46" spans="1:5" x14ac:dyDescent="0.25">
      <c r="A46" s="6">
        <v>40767</v>
      </c>
      <c r="B46" s="16">
        <v>12.484999999999999</v>
      </c>
      <c r="C46" s="16">
        <v>16.129000000000001</v>
      </c>
      <c r="D46" s="16">
        <v>13.792</v>
      </c>
      <c r="E46" s="16">
        <v>3.6440000000000001</v>
      </c>
    </row>
    <row r="47" spans="1:5" x14ac:dyDescent="0.25">
      <c r="A47" s="6">
        <v>40768</v>
      </c>
      <c r="B47" s="16">
        <v>12.025</v>
      </c>
      <c r="C47" s="16">
        <v>19.532</v>
      </c>
      <c r="D47" s="16">
        <v>14.337</v>
      </c>
      <c r="E47" s="16">
        <v>7.5069999999999997</v>
      </c>
    </row>
    <row r="48" spans="1:5" x14ac:dyDescent="0.25">
      <c r="A48" s="6">
        <v>40769</v>
      </c>
      <c r="B48" s="16">
        <v>11.346</v>
      </c>
      <c r="C48" s="16">
        <v>19.388999999999999</v>
      </c>
      <c r="D48" s="16">
        <v>14.756</v>
      </c>
      <c r="E48" s="16">
        <v>8.0429999999999993</v>
      </c>
    </row>
    <row r="49" spans="1:5" x14ac:dyDescent="0.25">
      <c r="A49" s="6">
        <v>40770</v>
      </c>
      <c r="B49" s="16">
        <v>10.882999999999999</v>
      </c>
      <c r="C49" s="16">
        <v>22.824000000000002</v>
      </c>
      <c r="D49" s="16">
        <v>15.164999999999999</v>
      </c>
      <c r="E49" s="16">
        <v>11.941000000000001</v>
      </c>
    </row>
    <row r="50" spans="1:5" x14ac:dyDescent="0.25">
      <c r="A50" s="6">
        <v>40771</v>
      </c>
      <c r="B50" s="16">
        <v>10.369</v>
      </c>
      <c r="C50" s="16">
        <v>24.507999999999999</v>
      </c>
      <c r="D50" s="16">
        <v>15.763999999999999</v>
      </c>
      <c r="E50" s="16">
        <v>14.138999999999999</v>
      </c>
    </row>
    <row r="51" spans="1:5" x14ac:dyDescent="0.25">
      <c r="A51" s="6">
        <v>40772</v>
      </c>
      <c r="B51" s="16">
        <v>10.712</v>
      </c>
      <c r="C51" s="16">
        <v>22.033999999999999</v>
      </c>
      <c r="D51" s="16">
        <v>14.728</v>
      </c>
      <c r="E51" s="16">
        <v>11.321999999999999</v>
      </c>
    </row>
    <row r="52" spans="1:5" x14ac:dyDescent="0.25">
      <c r="A52" s="6">
        <v>40773</v>
      </c>
      <c r="B52" s="16">
        <v>10.736000000000001</v>
      </c>
      <c r="C52" s="16">
        <v>19.032</v>
      </c>
      <c r="D52" s="16">
        <v>14.273999999999999</v>
      </c>
      <c r="E52" s="16">
        <v>8.2959999999999994</v>
      </c>
    </row>
    <row r="53" spans="1:5" x14ac:dyDescent="0.25">
      <c r="A53" s="6">
        <v>40774</v>
      </c>
      <c r="B53" s="16">
        <v>9.9280000000000008</v>
      </c>
      <c r="C53" s="16">
        <v>18.747</v>
      </c>
      <c r="D53" s="16">
        <v>13.727</v>
      </c>
      <c r="E53" s="16">
        <v>8.8190000000000008</v>
      </c>
    </row>
    <row r="54" spans="1:5" x14ac:dyDescent="0.25">
      <c r="A54" s="6">
        <v>40775</v>
      </c>
      <c r="B54" s="16">
        <v>12.074</v>
      </c>
      <c r="C54" s="16">
        <v>18.888999999999999</v>
      </c>
      <c r="D54" s="16">
        <v>13.816000000000001</v>
      </c>
      <c r="E54" s="16">
        <v>6.8150000000000004</v>
      </c>
    </row>
    <row r="55" spans="1:5" x14ac:dyDescent="0.25">
      <c r="A55" s="6">
        <v>40776</v>
      </c>
      <c r="B55" s="16">
        <v>12.750999999999999</v>
      </c>
      <c r="C55" s="16">
        <v>20.77</v>
      </c>
      <c r="D55" s="16">
        <v>14.884</v>
      </c>
      <c r="E55" s="16">
        <v>8.0190000000000001</v>
      </c>
    </row>
    <row r="56" spans="1:5" x14ac:dyDescent="0.25">
      <c r="A56" s="6">
        <v>40777</v>
      </c>
      <c r="B56" s="16">
        <v>12.702999999999999</v>
      </c>
      <c r="C56" s="16">
        <v>19.46</v>
      </c>
      <c r="D56" s="16">
        <v>15.991</v>
      </c>
      <c r="E56" s="16">
        <v>6.7569999999999997</v>
      </c>
    </row>
    <row r="57" spans="1:5" x14ac:dyDescent="0.25">
      <c r="A57" s="6">
        <v>40778</v>
      </c>
      <c r="B57" s="16">
        <v>12.702999999999999</v>
      </c>
      <c r="C57" s="16">
        <v>24.797999999999998</v>
      </c>
      <c r="D57" s="16">
        <v>17.45</v>
      </c>
      <c r="E57" s="16">
        <v>12.095000000000001</v>
      </c>
    </row>
    <row r="58" spans="1:5" x14ac:dyDescent="0.25">
      <c r="A58" s="6">
        <v>40779</v>
      </c>
      <c r="B58" s="16">
        <v>13.81</v>
      </c>
      <c r="C58" s="16">
        <v>25.623000000000001</v>
      </c>
      <c r="D58" s="16">
        <v>18.105</v>
      </c>
      <c r="E58" s="16">
        <v>11.813000000000001</v>
      </c>
    </row>
    <row r="59" spans="1:5" x14ac:dyDescent="0.25">
      <c r="A59" s="6">
        <v>40780</v>
      </c>
      <c r="B59" s="16">
        <v>13.016</v>
      </c>
      <c r="C59" s="16">
        <v>21.39</v>
      </c>
      <c r="D59" s="16">
        <v>15.55</v>
      </c>
      <c r="E59" s="16">
        <v>8.3740000000000006</v>
      </c>
    </row>
    <row r="60" spans="1:5" x14ac:dyDescent="0.25">
      <c r="A60" s="6">
        <v>40781</v>
      </c>
      <c r="B60" s="16">
        <v>13.233000000000001</v>
      </c>
      <c r="C60" s="16">
        <v>21.867000000000001</v>
      </c>
      <c r="D60" s="16">
        <v>15.574</v>
      </c>
      <c r="E60" s="16">
        <v>8.6340000000000003</v>
      </c>
    </row>
    <row r="61" spans="1:5" x14ac:dyDescent="0.25">
      <c r="A61" s="6">
        <v>40782</v>
      </c>
      <c r="B61" s="16">
        <v>12.798999999999999</v>
      </c>
      <c r="C61" s="16">
        <v>22.033999999999999</v>
      </c>
      <c r="D61" s="16">
        <v>15.286</v>
      </c>
      <c r="E61" s="16">
        <v>9.2349999999999994</v>
      </c>
    </row>
    <row r="62" spans="1:5" x14ac:dyDescent="0.25">
      <c r="A62" s="6">
        <v>40783</v>
      </c>
      <c r="B62" s="16">
        <v>12.678000000000001</v>
      </c>
      <c r="C62" s="16">
        <v>20.103000000000002</v>
      </c>
      <c r="D62" s="16">
        <v>14.528</v>
      </c>
      <c r="E62" s="16">
        <v>7.4249999999999998</v>
      </c>
    </row>
    <row r="63" spans="1:5" x14ac:dyDescent="0.25">
      <c r="A63" s="6">
        <v>40784</v>
      </c>
      <c r="B63" s="16">
        <v>11.904</v>
      </c>
      <c r="C63" s="16">
        <v>21.939</v>
      </c>
      <c r="D63" s="16">
        <v>15.516999999999999</v>
      </c>
      <c r="E63" s="16">
        <v>10.035</v>
      </c>
    </row>
    <row r="64" spans="1:5" x14ac:dyDescent="0.25">
      <c r="A64" s="6">
        <v>40785</v>
      </c>
      <c r="B64" s="16">
        <v>10.638</v>
      </c>
      <c r="C64" s="16">
        <v>21.318000000000001</v>
      </c>
      <c r="D64" s="16">
        <v>14.682</v>
      </c>
      <c r="E64" s="16">
        <v>10.68</v>
      </c>
    </row>
    <row r="65" spans="1:14" x14ac:dyDescent="0.25">
      <c r="A65" s="6">
        <v>40786</v>
      </c>
      <c r="B65" s="16">
        <v>10.051</v>
      </c>
      <c r="C65" s="16">
        <v>21.556999999999999</v>
      </c>
      <c r="D65" s="16">
        <v>14.346</v>
      </c>
      <c r="E65" s="16">
        <v>11.506</v>
      </c>
    </row>
    <row r="68" spans="1:14" x14ac:dyDescent="0.25">
      <c r="D68" s="1" t="s">
        <v>13</v>
      </c>
    </row>
    <row r="69" spans="1:14" x14ac:dyDescent="0.25">
      <c r="A69" s="8" t="s">
        <v>14</v>
      </c>
      <c r="B69" s="9">
        <f>MIN(B4:B65)</f>
        <v>7.67</v>
      </c>
      <c r="C69" s="10" t="s">
        <v>15</v>
      </c>
      <c r="D69" s="58">
        <v>40733.166666666664</v>
      </c>
      <c r="E69" s="58">
        <v>40733.208333333336</v>
      </c>
      <c r="F69" s="12"/>
    </row>
    <row r="70" spans="1:14" x14ac:dyDescent="0.25">
      <c r="A70" s="8" t="s">
        <v>16</v>
      </c>
      <c r="B70" s="9">
        <f>MAX(C4:C65)</f>
        <v>25.695</v>
      </c>
      <c r="C70" s="10" t="s">
        <v>15</v>
      </c>
      <c r="D70" s="58">
        <v>40752.583333333336</v>
      </c>
      <c r="E70" s="53"/>
      <c r="F70" s="12"/>
    </row>
    <row r="71" spans="1:14" x14ac:dyDescent="0.25">
      <c r="A71" s="8" t="s">
        <v>17</v>
      </c>
      <c r="B71" s="9">
        <f>AVERAGE(D4:D65)</f>
        <v>14.781258064516127</v>
      </c>
      <c r="C71" s="10" t="s">
        <v>15</v>
      </c>
      <c r="D71" s="53"/>
      <c r="E71" s="53"/>
    </row>
    <row r="72" spans="1:14" x14ac:dyDescent="0.25">
      <c r="A72" s="8" t="s">
        <v>18</v>
      </c>
      <c r="B72" s="9">
        <f>MAX(E4:E65)</f>
        <v>15.571</v>
      </c>
      <c r="C72" s="10" t="s">
        <v>15</v>
      </c>
      <c r="D72" s="57">
        <v>40752</v>
      </c>
      <c r="E72" s="14"/>
      <c r="F72" s="12"/>
      <c r="G72" s="14"/>
      <c r="H72" s="14"/>
      <c r="I72" s="14"/>
      <c r="J72" s="14"/>
      <c r="K72" s="14"/>
      <c r="L72" s="14"/>
      <c r="M72" s="14"/>
      <c r="N72" s="14"/>
    </row>
    <row r="73" spans="1:14" x14ac:dyDescent="0.25">
      <c r="A73" s="8" t="s">
        <v>19</v>
      </c>
      <c r="B73" s="9">
        <f>MIN(E4:E65)</f>
        <v>2.9449999999999998</v>
      </c>
      <c r="C73" s="10" t="s">
        <v>15</v>
      </c>
      <c r="D73" s="57">
        <v>40761</v>
      </c>
      <c r="E73" s="14"/>
      <c r="F73" s="12"/>
      <c r="G73" s="14"/>
      <c r="H73" s="14"/>
      <c r="I73" s="14"/>
      <c r="J73" s="14"/>
      <c r="K73" s="14"/>
      <c r="L73" s="14"/>
      <c r="M73" s="14"/>
    </row>
    <row r="76" spans="1:14" x14ac:dyDescent="0.25">
      <c r="B76" s="3"/>
    </row>
  </sheetData>
  <autoFilter ref="A3:E3">
    <sortState ref="A4:E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33"/>
  <sheetViews>
    <sheetView topLeftCell="A7" zoomScaleNormal="100" workbookViewId="0"/>
  </sheetViews>
  <sheetFormatPr defaultRowHeight="15" x14ac:dyDescent="0.25"/>
  <sheetData>
    <row r="1" spans="6:17" x14ac:dyDescent="0.25">
      <c r="F1" t="str">
        <f>StatSummary!B3&amp;RIGHT(StatSummary!A1,2)&amp;"a"</f>
        <v>rlow11a</v>
      </c>
      <c r="G1" t="str">
        <f>$F$1&amp;" - Daily Stream Temperature"</f>
        <v>rlow11a - Daily Stream Temperature</v>
      </c>
      <c r="L1" t="str">
        <f>StatSummary!$B$4</f>
        <v>Air</v>
      </c>
    </row>
    <row r="2" spans="6:17" x14ac:dyDescent="0.25">
      <c r="G2" t="str">
        <f>$F$1&amp;" - Diurnal Range"</f>
        <v>rlow11a - Diurnal Range</v>
      </c>
      <c r="L2" t="s">
        <v>117</v>
      </c>
      <c r="O2" s="20"/>
      <c r="P2" s="20"/>
      <c r="Q2" s="20"/>
    </row>
    <row r="3" spans="6:17" x14ac:dyDescent="0.25">
      <c r="G3" t="str">
        <f>$F$1&amp;" - MWMT and MWAT"</f>
        <v>rlow11a - MWMT and MWAT</v>
      </c>
    </row>
    <row r="33" spans="17:19" x14ac:dyDescent="0.25">
      <c r="Q33" s="19"/>
      <c r="R33" s="2"/>
      <c r="S33" s="19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128</v>
      </c>
      <c r="B2" t="s">
        <v>135</v>
      </c>
    </row>
    <row r="3" spans="1:8" x14ac:dyDescent="0.25">
      <c r="A3" t="s">
        <v>21</v>
      </c>
      <c r="B3" t="s">
        <v>23</v>
      </c>
      <c r="F3" s="11" t="s">
        <v>25</v>
      </c>
    </row>
    <row r="4" spans="1:8" x14ac:dyDescent="0.25">
      <c r="A4" s="6">
        <v>40725</v>
      </c>
      <c r="D4" s="5" t="s">
        <v>26</v>
      </c>
      <c r="E4" s="15">
        <f>MAX(B4:B65)</f>
        <v>16.120062500002501</v>
      </c>
      <c r="F4" s="6">
        <v>40782</v>
      </c>
      <c r="G4" s="32"/>
      <c r="H4" s="4"/>
    </row>
    <row r="5" spans="1:8" x14ac:dyDescent="0.25">
      <c r="A5" s="6">
        <v>40726</v>
      </c>
      <c r="F5" s="6">
        <v>40783</v>
      </c>
    </row>
    <row r="6" spans="1:8" x14ac:dyDescent="0.25">
      <c r="A6" s="6">
        <v>40727</v>
      </c>
      <c r="F6" s="6"/>
    </row>
    <row r="7" spans="1:8" x14ac:dyDescent="0.25">
      <c r="A7" s="6">
        <v>40728</v>
      </c>
      <c r="F7" s="18"/>
    </row>
    <row r="8" spans="1:8" x14ac:dyDescent="0.25">
      <c r="A8" s="6">
        <v>40729</v>
      </c>
      <c r="F8" s="18"/>
    </row>
    <row r="9" spans="1:8" x14ac:dyDescent="0.25">
      <c r="A9" s="6">
        <v>40730</v>
      </c>
      <c r="F9" s="18"/>
    </row>
    <row r="10" spans="1:8" x14ac:dyDescent="0.25">
      <c r="A10" s="6">
        <v>40731</v>
      </c>
      <c r="B10" s="16">
        <v>14.3165595238117</v>
      </c>
      <c r="F10" s="2"/>
    </row>
    <row r="11" spans="1:8" x14ac:dyDescent="0.25">
      <c r="A11" s="6">
        <v>40732</v>
      </c>
      <c r="B11" s="16">
        <v>14.2371964285738</v>
      </c>
    </row>
    <row r="12" spans="1:8" x14ac:dyDescent="0.25">
      <c r="A12" s="6">
        <v>40733</v>
      </c>
      <c r="B12" s="16">
        <v>13.9987261904781</v>
      </c>
    </row>
    <row r="13" spans="1:8" x14ac:dyDescent="0.25">
      <c r="A13" s="6">
        <v>40734</v>
      </c>
      <c r="B13" s="16">
        <v>13.8486398809544</v>
      </c>
    </row>
    <row r="14" spans="1:8" x14ac:dyDescent="0.25">
      <c r="A14" s="6">
        <v>40735</v>
      </c>
      <c r="B14" s="16">
        <v>13.8092142857156</v>
      </c>
    </row>
    <row r="15" spans="1:8" x14ac:dyDescent="0.25">
      <c r="A15" s="6">
        <v>40736</v>
      </c>
      <c r="B15" s="16">
        <v>13.9118005952384</v>
      </c>
    </row>
    <row r="16" spans="1:8" x14ac:dyDescent="0.25">
      <c r="A16" s="6">
        <v>40737</v>
      </c>
      <c r="B16" s="16">
        <v>14.0063898809533</v>
      </c>
    </row>
    <row r="17" spans="1:2" x14ac:dyDescent="0.25">
      <c r="A17" s="6">
        <v>40738</v>
      </c>
      <c r="B17" s="16">
        <v>13.9970327380958</v>
      </c>
    </row>
    <row r="18" spans="1:2" x14ac:dyDescent="0.25">
      <c r="A18" s="6">
        <v>40739</v>
      </c>
      <c r="B18" s="16">
        <v>14.0998035714283</v>
      </c>
    </row>
    <row r="19" spans="1:2" x14ac:dyDescent="0.25">
      <c r="A19" s="6">
        <v>40740</v>
      </c>
      <c r="B19" s="16">
        <v>14.559604166666199</v>
      </c>
    </row>
    <row r="20" spans="1:2" x14ac:dyDescent="0.25">
      <c r="A20" s="6">
        <v>40741</v>
      </c>
      <c r="B20" s="16">
        <v>14.5856696428564</v>
      </c>
    </row>
    <row r="21" spans="1:2" x14ac:dyDescent="0.25">
      <c r="A21" s="6">
        <v>40742</v>
      </c>
      <c r="B21" s="16">
        <v>14.6856577380953</v>
      </c>
    </row>
    <row r="22" spans="1:2" x14ac:dyDescent="0.25">
      <c r="A22" s="6">
        <v>40743</v>
      </c>
      <c r="B22" s="16">
        <v>14.8034910714298</v>
      </c>
    </row>
    <row r="23" spans="1:2" x14ac:dyDescent="0.25">
      <c r="A23" s="6">
        <v>40744</v>
      </c>
      <c r="B23" s="16">
        <v>14.7989672619068</v>
      </c>
    </row>
    <row r="24" spans="1:2" x14ac:dyDescent="0.25">
      <c r="A24" s="6">
        <v>40745</v>
      </c>
      <c r="B24" s="16">
        <v>15.028532738098299</v>
      </c>
    </row>
    <row r="25" spans="1:2" x14ac:dyDescent="0.25">
      <c r="A25" s="6">
        <v>40746</v>
      </c>
      <c r="B25" s="16">
        <v>15.237083333337299</v>
      </c>
    </row>
    <row r="26" spans="1:2" x14ac:dyDescent="0.25">
      <c r="A26" s="6">
        <v>40747</v>
      </c>
      <c r="B26" s="16">
        <v>15.264845238099401</v>
      </c>
    </row>
    <row r="27" spans="1:2" x14ac:dyDescent="0.25">
      <c r="A27" s="6">
        <v>40748</v>
      </c>
      <c r="B27" s="16">
        <v>15.29384821429</v>
      </c>
    </row>
    <row r="28" spans="1:2" x14ac:dyDescent="0.25">
      <c r="A28" s="6">
        <v>40749</v>
      </c>
      <c r="B28" s="16">
        <v>15.323586309528</v>
      </c>
    </row>
    <row r="29" spans="1:2" x14ac:dyDescent="0.25">
      <c r="A29" s="6">
        <v>40750</v>
      </c>
      <c r="B29" s="16">
        <v>15.305419642861001</v>
      </c>
    </row>
    <row r="30" spans="1:2" x14ac:dyDescent="0.25">
      <c r="A30" s="6">
        <v>40751</v>
      </c>
      <c r="B30" s="16">
        <v>15.419755952384699</v>
      </c>
    </row>
    <row r="31" spans="1:2" x14ac:dyDescent="0.25">
      <c r="A31" s="6">
        <v>40752</v>
      </c>
      <c r="B31" s="16">
        <v>15.4203452380992</v>
      </c>
    </row>
    <row r="32" spans="1:2" x14ac:dyDescent="0.25">
      <c r="A32" s="6">
        <v>40753</v>
      </c>
      <c r="B32" s="16">
        <v>15.3127351190521</v>
      </c>
    </row>
    <row r="33" spans="1:2" x14ac:dyDescent="0.25">
      <c r="A33" s="6">
        <v>40754</v>
      </c>
      <c r="B33" s="16">
        <v>15.194538690481201</v>
      </c>
    </row>
    <row r="34" spans="1:2" x14ac:dyDescent="0.25">
      <c r="A34" s="6">
        <v>40755</v>
      </c>
      <c r="B34" s="16">
        <v>15.211342261910501</v>
      </c>
    </row>
    <row r="35" spans="1:2" x14ac:dyDescent="0.25">
      <c r="A35" s="6">
        <v>40756</v>
      </c>
      <c r="B35" s="16">
        <v>15.1064166666728</v>
      </c>
    </row>
    <row r="36" spans="1:2" x14ac:dyDescent="0.25">
      <c r="A36" s="6">
        <v>40757</v>
      </c>
      <c r="B36" s="16">
        <v>14.882133928576801</v>
      </c>
    </row>
    <row r="37" spans="1:2" x14ac:dyDescent="0.25">
      <c r="A37" s="6">
        <v>40758</v>
      </c>
      <c r="B37" s="16">
        <v>14.6814345238139</v>
      </c>
    </row>
    <row r="38" spans="1:2" x14ac:dyDescent="0.25">
      <c r="A38" s="6">
        <v>40759</v>
      </c>
      <c r="B38" s="16">
        <v>14.533363095241</v>
      </c>
    </row>
    <row r="39" spans="1:2" x14ac:dyDescent="0.25">
      <c r="A39" s="6">
        <v>40760</v>
      </c>
      <c r="B39" s="16">
        <v>14.5059434523828</v>
      </c>
    </row>
    <row r="40" spans="1:2" x14ac:dyDescent="0.25">
      <c r="A40" s="6">
        <v>40761</v>
      </c>
      <c r="B40" s="16">
        <v>14.470863095239199</v>
      </c>
    </row>
    <row r="41" spans="1:2" x14ac:dyDescent="0.25">
      <c r="A41" s="6">
        <v>40762</v>
      </c>
      <c r="B41" s="16">
        <v>14.3919047619047</v>
      </c>
    </row>
    <row r="42" spans="1:2" x14ac:dyDescent="0.25">
      <c r="A42" s="6">
        <v>40763</v>
      </c>
      <c r="B42" s="16">
        <v>14.3689761904752</v>
      </c>
    </row>
    <row r="43" spans="1:2" x14ac:dyDescent="0.25">
      <c r="A43" s="6">
        <v>40764</v>
      </c>
      <c r="B43" s="16">
        <v>14.396247023809</v>
      </c>
    </row>
    <row r="44" spans="1:2" x14ac:dyDescent="0.25">
      <c r="A44" s="6">
        <v>40765</v>
      </c>
      <c r="B44" s="16">
        <v>14.444467261905</v>
      </c>
    </row>
    <row r="45" spans="1:2" x14ac:dyDescent="0.25">
      <c r="A45" s="6">
        <v>40766</v>
      </c>
      <c r="B45" s="16">
        <v>14.442074404763099</v>
      </c>
    </row>
    <row r="46" spans="1:2" x14ac:dyDescent="0.25">
      <c r="A46" s="6">
        <v>40767</v>
      </c>
      <c r="B46" s="16">
        <v>14.3055327380963</v>
      </c>
    </row>
    <row r="47" spans="1:2" x14ac:dyDescent="0.25">
      <c r="A47" s="6">
        <v>40768</v>
      </c>
      <c r="B47" s="16">
        <v>14.300699404764099</v>
      </c>
    </row>
    <row r="48" spans="1:2" x14ac:dyDescent="0.25">
      <c r="A48" s="6">
        <v>40769</v>
      </c>
      <c r="B48" s="16">
        <v>14.418839285717</v>
      </c>
    </row>
    <row r="49" spans="1:2" x14ac:dyDescent="0.25">
      <c r="A49" s="6">
        <v>40770</v>
      </c>
      <c r="B49" s="16">
        <v>14.583931547621599</v>
      </c>
    </row>
    <row r="50" spans="1:2" x14ac:dyDescent="0.25">
      <c r="A50" s="6">
        <v>40771</v>
      </c>
      <c r="B50" s="16">
        <v>14.7645654761932</v>
      </c>
    </row>
    <row r="51" spans="1:2" x14ac:dyDescent="0.25">
      <c r="A51" s="6">
        <v>40772</v>
      </c>
      <c r="B51" s="16">
        <v>14.7721309523839</v>
      </c>
    </row>
    <row r="52" spans="1:2" x14ac:dyDescent="0.25">
      <c r="A52" s="6">
        <v>40773</v>
      </c>
      <c r="B52" s="16">
        <v>14.6879672619076</v>
      </c>
    </row>
    <row r="53" spans="1:2" x14ac:dyDescent="0.25">
      <c r="A53" s="6">
        <v>40774</v>
      </c>
      <c r="B53" s="16">
        <v>14.678726190478599</v>
      </c>
    </row>
    <row r="54" spans="1:2" x14ac:dyDescent="0.25">
      <c r="A54" s="6">
        <v>40775</v>
      </c>
      <c r="B54" s="16">
        <v>14.604166666668</v>
      </c>
    </row>
    <row r="55" spans="1:2" x14ac:dyDescent="0.25">
      <c r="A55" s="6">
        <v>40776</v>
      </c>
      <c r="B55" s="16">
        <v>14.6225059523825</v>
      </c>
    </row>
    <row r="56" spans="1:2" x14ac:dyDescent="0.25">
      <c r="A56" s="6">
        <v>40777</v>
      </c>
      <c r="B56" s="16">
        <v>14.740580357144299</v>
      </c>
    </row>
    <row r="57" spans="1:2" x14ac:dyDescent="0.25">
      <c r="A57" s="6">
        <v>40778</v>
      </c>
      <c r="B57" s="16">
        <v>14.981470238096399</v>
      </c>
    </row>
    <row r="58" spans="1:2" x14ac:dyDescent="0.25">
      <c r="A58" s="6">
        <v>40779</v>
      </c>
      <c r="B58" s="16">
        <v>15.4638482142868</v>
      </c>
    </row>
    <row r="59" spans="1:2" x14ac:dyDescent="0.25">
      <c r="A59" s="6">
        <v>40780</v>
      </c>
      <c r="B59" s="16">
        <v>15.6461101190491</v>
      </c>
    </row>
    <row r="60" spans="1:2" x14ac:dyDescent="0.25">
      <c r="A60" s="6">
        <v>40781</v>
      </c>
      <c r="B60" s="16">
        <v>15.9100119047646</v>
      </c>
    </row>
    <row r="61" spans="1:2" x14ac:dyDescent="0.25">
      <c r="A61" s="6">
        <v>40782</v>
      </c>
      <c r="B61" s="16">
        <v>16.120062500002501</v>
      </c>
    </row>
    <row r="62" spans="1:2" x14ac:dyDescent="0.25">
      <c r="A62" s="6">
        <v>40783</v>
      </c>
      <c r="B62" s="16">
        <v>16.069196428574301</v>
      </c>
    </row>
    <row r="63" spans="1:2" x14ac:dyDescent="0.25">
      <c r="A63" s="6">
        <v>40784</v>
      </c>
      <c r="B63" s="16">
        <v>16.0013660714318</v>
      </c>
    </row>
    <row r="64" spans="1:2" x14ac:dyDescent="0.25">
      <c r="A64" s="6">
        <v>40785</v>
      </c>
      <c r="B64" s="16">
        <v>15.6059761904806</v>
      </c>
    </row>
    <row r="65" spans="1:2" x14ac:dyDescent="0.25">
      <c r="A65" s="6">
        <v>40786</v>
      </c>
      <c r="B65" s="16">
        <v>15.0689425465875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128</v>
      </c>
      <c r="B2" t="s">
        <v>136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40725</v>
      </c>
      <c r="D4" s="7" t="s">
        <v>26</v>
      </c>
      <c r="E4" s="15">
        <f>MAX(B4:B65)</f>
        <v>22.986428571428601</v>
      </c>
      <c r="F4" s="6">
        <v>40756</v>
      </c>
      <c r="G4" s="32"/>
    </row>
    <row r="5" spans="1:7" x14ac:dyDescent="0.25">
      <c r="A5" s="6">
        <v>40726</v>
      </c>
      <c r="F5" s="6"/>
    </row>
    <row r="6" spans="1:7" x14ac:dyDescent="0.25">
      <c r="A6" s="6">
        <v>40727</v>
      </c>
      <c r="F6" s="18"/>
    </row>
    <row r="7" spans="1:7" x14ac:dyDescent="0.25">
      <c r="A7" s="6">
        <v>40728</v>
      </c>
      <c r="F7" s="18"/>
    </row>
    <row r="8" spans="1:7" x14ac:dyDescent="0.25">
      <c r="A8" s="6">
        <v>40729</v>
      </c>
      <c r="F8" s="18"/>
    </row>
    <row r="9" spans="1:7" x14ac:dyDescent="0.25">
      <c r="A9" s="6">
        <v>40730</v>
      </c>
      <c r="F9" s="18"/>
    </row>
    <row r="10" spans="1:7" x14ac:dyDescent="0.25">
      <c r="A10" s="6">
        <v>40731</v>
      </c>
      <c r="B10" s="16">
        <v>21.445714285714299</v>
      </c>
      <c r="F10" s="2"/>
    </row>
    <row r="11" spans="1:7" x14ac:dyDescent="0.25">
      <c r="A11" s="6">
        <v>40732</v>
      </c>
      <c r="B11" s="16">
        <v>21.445714285714299</v>
      </c>
    </row>
    <row r="12" spans="1:7" x14ac:dyDescent="0.25">
      <c r="A12" s="6">
        <v>40733</v>
      </c>
      <c r="B12" s="16">
        <v>21.184000000000001</v>
      </c>
    </row>
    <row r="13" spans="1:7" x14ac:dyDescent="0.25">
      <c r="A13" s="6">
        <v>40734</v>
      </c>
      <c r="B13" s="16">
        <v>21.119</v>
      </c>
    </row>
    <row r="14" spans="1:7" x14ac:dyDescent="0.25">
      <c r="A14" s="6">
        <v>40735</v>
      </c>
      <c r="B14" s="16">
        <v>20.82</v>
      </c>
    </row>
    <row r="15" spans="1:7" x14ac:dyDescent="0.25">
      <c r="A15" s="6">
        <v>40736</v>
      </c>
      <c r="B15" s="16">
        <v>20.4424285714286</v>
      </c>
    </row>
    <row r="16" spans="1:7" x14ac:dyDescent="0.25">
      <c r="A16" s="6">
        <v>40737</v>
      </c>
      <c r="B16" s="16">
        <v>20.023142857142901</v>
      </c>
    </row>
    <row r="17" spans="1:2" x14ac:dyDescent="0.25">
      <c r="A17" s="6">
        <v>40738</v>
      </c>
      <c r="B17" s="16">
        <v>19.444857142857099</v>
      </c>
    </row>
    <row r="18" spans="1:2" x14ac:dyDescent="0.25">
      <c r="A18" s="6">
        <v>40739</v>
      </c>
      <c r="B18" s="16">
        <v>19.124714285714301</v>
      </c>
    </row>
    <row r="19" spans="1:2" x14ac:dyDescent="0.25">
      <c r="A19" s="6">
        <v>40740</v>
      </c>
      <c r="B19" s="16">
        <v>19.345714285714301</v>
      </c>
    </row>
    <row r="20" spans="1:2" x14ac:dyDescent="0.25">
      <c r="A20" s="6">
        <v>40741</v>
      </c>
      <c r="B20" s="16">
        <v>18.471571428571401</v>
      </c>
    </row>
    <row r="21" spans="1:2" x14ac:dyDescent="0.25">
      <c r="A21" s="6">
        <v>40742</v>
      </c>
      <c r="B21" s="16">
        <v>18.3967142857143</v>
      </c>
    </row>
    <row r="22" spans="1:2" x14ac:dyDescent="0.25">
      <c r="A22" s="6">
        <v>40743</v>
      </c>
      <c r="B22" s="16">
        <v>18.798285714285701</v>
      </c>
    </row>
    <row r="23" spans="1:2" x14ac:dyDescent="0.25">
      <c r="A23" s="6">
        <v>40744</v>
      </c>
      <c r="B23" s="16">
        <v>19.108285714285699</v>
      </c>
    </row>
    <row r="24" spans="1:2" x14ac:dyDescent="0.25">
      <c r="A24" s="6">
        <v>40745</v>
      </c>
      <c r="B24" s="16">
        <v>19.7858571428571</v>
      </c>
    </row>
    <row r="25" spans="1:2" x14ac:dyDescent="0.25">
      <c r="A25" s="6">
        <v>40746</v>
      </c>
      <c r="B25" s="16">
        <v>20.356142857142899</v>
      </c>
    </row>
    <row r="26" spans="1:2" x14ac:dyDescent="0.25">
      <c r="A26" s="6">
        <v>40747</v>
      </c>
      <c r="B26" s="16">
        <v>21.1677142857143</v>
      </c>
    </row>
    <row r="27" spans="1:2" x14ac:dyDescent="0.25">
      <c r="A27" s="6">
        <v>40748</v>
      </c>
      <c r="B27" s="16">
        <v>21.256142857142901</v>
      </c>
    </row>
    <row r="28" spans="1:2" x14ac:dyDescent="0.25">
      <c r="A28" s="6">
        <v>40749</v>
      </c>
      <c r="B28" s="16">
        <v>21.2222857142857</v>
      </c>
    </row>
    <row r="29" spans="1:2" x14ac:dyDescent="0.25">
      <c r="A29" s="6">
        <v>40750</v>
      </c>
      <c r="B29" s="16">
        <v>21.4</v>
      </c>
    </row>
    <row r="30" spans="1:2" x14ac:dyDescent="0.25">
      <c r="A30" s="6">
        <v>40751</v>
      </c>
      <c r="B30" s="16">
        <v>21.7222857142857</v>
      </c>
    </row>
    <row r="31" spans="1:2" x14ac:dyDescent="0.25">
      <c r="A31" s="6">
        <v>40752</v>
      </c>
      <c r="B31" s="16">
        <v>22.142571428571401</v>
      </c>
    </row>
    <row r="32" spans="1:2" x14ac:dyDescent="0.25">
      <c r="A32" s="6">
        <v>40753</v>
      </c>
      <c r="B32" s="16">
        <v>21.984857142857098</v>
      </c>
    </row>
    <row r="33" spans="1:2" x14ac:dyDescent="0.25">
      <c r="A33" s="6">
        <v>40754</v>
      </c>
      <c r="B33" s="16">
        <v>21.792857142857098</v>
      </c>
    </row>
    <row r="34" spans="1:2" x14ac:dyDescent="0.25">
      <c r="A34" s="6">
        <v>40755</v>
      </c>
      <c r="B34" s="16">
        <v>22.565000000000001</v>
      </c>
    </row>
    <row r="35" spans="1:2" x14ac:dyDescent="0.25">
      <c r="A35" s="6">
        <v>40756</v>
      </c>
      <c r="B35" s="16">
        <v>22.986428571428601</v>
      </c>
    </row>
    <row r="36" spans="1:2" x14ac:dyDescent="0.25">
      <c r="A36" s="6">
        <v>40757</v>
      </c>
      <c r="B36" s="16">
        <v>22.502285714285701</v>
      </c>
    </row>
    <row r="37" spans="1:2" x14ac:dyDescent="0.25">
      <c r="A37" s="6">
        <v>40758</v>
      </c>
      <c r="B37" s="16">
        <v>22.0878571428571</v>
      </c>
    </row>
    <row r="38" spans="1:2" x14ac:dyDescent="0.25">
      <c r="A38" s="6">
        <v>40759</v>
      </c>
      <c r="B38" s="16">
        <v>20.9424285714286</v>
      </c>
    </row>
    <row r="39" spans="1:2" x14ac:dyDescent="0.25">
      <c r="A39" s="6">
        <v>40760</v>
      </c>
      <c r="B39" s="16">
        <v>20.234285714285701</v>
      </c>
    </row>
    <row r="40" spans="1:2" x14ac:dyDescent="0.25">
      <c r="A40" s="6">
        <v>40761</v>
      </c>
      <c r="B40" s="16">
        <v>19.308714285714299</v>
      </c>
    </row>
    <row r="41" spans="1:2" x14ac:dyDescent="0.25">
      <c r="A41" s="6">
        <v>40762</v>
      </c>
      <c r="B41" s="16">
        <v>18.437857142857101</v>
      </c>
    </row>
    <row r="42" spans="1:2" x14ac:dyDescent="0.25">
      <c r="A42" s="6">
        <v>40763</v>
      </c>
      <c r="B42" s="16">
        <v>17.751142857142899</v>
      </c>
    </row>
    <row r="43" spans="1:2" x14ac:dyDescent="0.25">
      <c r="A43" s="6">
        <v>40764</v>
      </c>
      <c r="B43" s="16">
        <v>17.856571428571399</v>
      </c>
    </row>
    <row r="44" spans="1:2" x14ac:dyDescent="0.25">
      <c r="A44" s="6">
        <v>40765</v>
      </c>
      <c r="B44" s="16">
        <v>18.085428571428601</v>
      </c>
    </row>
    <row r="45" spans="1:2" x14ac:dyDescent="0.25">
      <c r="A45" s="6">
        <v>40766</v>
      </c>
      <c r="B45" s="16">
        <v>18.690857142857102</v>
      </c>
    </row>
    <row r="46" spans="1:2" x14ac:dyDescent="0.25">
      <c r="A46" s="6">
        <v>40767</v>
      </c>
      <c r="B46" s="16">
        <v>18.463000000000001</v>
      </c>
    </row>
    <row r="47" spans="1:2" x14ac:dyDescent="0.25">
      <c r="A47" s="6">
        <v>40768</v>
      </c>
      <c r="B47" s="16">
        <v>18.955857142857099</v>
      </c>
    </row>
    <row r="48" spans="1:2" x14ac:dyDescent="0.25">
      <c r="A48" s="6">
        <v>40769</v>
      </c>
      <c r="B48" s="16">
        <v>19.4624285714286</v>
      </c>
    </row>
    <row r="49" spans="1:2" x14ac:dyDescent="0.25">
      <c r="A49" s="6">
        <v>40770</v>
      </c>
      <c r="B49" s="16">
        <v>20.446000000000002</v>
      </c>
    </row>
    <row r="50" spans="1:2" x14ac:dyDescent="0.25">
      <c r="A50" s="6">
        <v>40771</v>
      </c>
      <c r="B50" s="16">
        <v>21.037857142857099</v>
      </c>
    </row>
    <row r="51" spans="1:2" x14ac:dyDescent="0.25">
      <c r="A51" s="6">
        <v>40772</v>
      </c>
      <c r="B51" s="16">
        <v>20.9044285714286</v>
      </c>
    </row>
    <row r="52" spans="1:2" x14ac:dyDescent="0.25">
      <c r="A52" s="6">
        <v>40773</v>
      </c>
      <c r="B52" s="16">
        <v>20.492571428571399</v>
      </c>
    </row>
    <row r="53" spans="1:2" x14ac:dyDescent="0.25">
      <c r="A53" s="6">
        <v>40774</v>
      </c>
      <c r="B53" s="16">
        <v>20.866571428571401</v>
      </c>
    </row>
    <row r="54" spans="1:2" x14ac:dyDescent="0.25">
      <c r="A54" s="6">
        <v>40775</v>
      </c>
      <c r="B54" s="16">
        <v>20.7747142857143</v>
      </c>
    </row>
    <row r="55" spans="1:2" x14ac:dyDescent="0.25">
      <c r="A55" s="6">
        <v>40776</v>
      </c>
      <c r="B55" s="16">
        <v>20.972000000000001</v>
      </c>
    </row>
    <row r="56" spans="1:2" x14ac:dyDescent="0.25">
      <c r="A56" s="6">
        <v>40777</v>
      </c>
      <c r="B56" s="16">
        <v>20.4914285714286</v>
      </c>
    </row>
    <row r="57" spans="1:2" x14ac:dyDescent="0.25">
      <c r="A57" s="6">
        <v>40778</v>
      </c>
      <c r="B57" s="16">
        <v>20.5328571428571</v>
      </c>
    </row>
    <row r="58" spans="1:2" x14ac:dyDescent="0.25">
      <c r="A58" s="6">
        <v>40779</v>
      </c>
      <c r="B58" s="16">
        <v>21.0455714285714</v>
      </c>
    </row>
    <row r="59" spans="1:2" x14ac:dyDescent="0.25">
      <c r="A59" s="6">
        <v>40780</v>
      </c>
      <c r="B59" s="16">
        <v>21.382428571428601</v>
      </c>
    </row>
    <row r="60" spans="1:2" x14ac:dyDescent="0.25">
      <c r="A60" s="6">
        <v>40781</v>
      </c>
      <c r="B60" s="16">
        <v>21.8281428571429</v>
      </c>
    </row>
    <row r="61" spans="1:2" x14ac:dyDescent="0.25">
      <c r="A61" s="6">
        <v>40782</v>
      </c>
      <c r="B61" s="16">
        <v>22.277428571428601</v>
      </c>
    </row>
    <row r="62" spans="1:2" x14ac:dyDescent="0.25">
      <c r="A62" s="6">
        <v>40783</v>
      </c>
      <c r="B62" s="16">
        <v>22.1821428571429</v>
      </c>
    </row>
    <row r="63" spans="1:2" x14ac:dyDescent="0.25">
      <c r="A63" s="6">
        <v>40784</v>
      </c>
      <c r="B63" s="16">
        <v>22.5362857142857</v>
      </c>
    </row>
    <row r="64" spans="1:2" x14ac:dyDescent="0.25">
      <c r="A64" s="6">
        <v>40785</v>
      </c>
      <c r="B64" s="16">
        <v>22.039142857142899</v>
      </c>
    </row>
    <row r="65" spans="1:2" x14ac:dyDescent="0.25">
      <c r="A65" s="6">
        <v>40786</v>
      </c>
      <c r="B65" s="16">
        <v>21.458285714285701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34" customFormat="1" x14ac:dyDescent="0.25">
      <c r="A1" s="35" t="s">
        <v>40</v>
      </c>
      <c r="B1" s="35" t="s">
        <v>41</v>
      </c>
      <c r="C1" s="35" t="s">
        <v>42</v>
      </c>
      <c r="D1" s="35" t="s">
        <v>43</v>
      </c>
      <c r="E1" s="35" t="s">
        <v>44</v>
      </c>
      <c r="F1" s="35" t="s">
        <v>45</v>
      </c>
      <c r="G1" s="35" t="s">
        <v>46</v>
      </c>
      <c r="H1" s="35" t="s">
        <v>47</v>
      </c>
      <c r="I1" s="35" t="s">
        <v>48</v>
      </c>
      <c r="J1" s="35" t="s">
        <v>49</v>
      </c>
      <c r="K1" s="35" t="s">
        <v>50</v>
      </c>
      <c r="L1" s="35" t="s">
        <v>51</v>
      </c>
      <c r="M1" s="35" t="s">
        <v>52</v>
      </c>
      <c r="N1" s="35" t="s">
        <v>53</v>
      </c>
      <c r="O1" s="35" t="s">
        <v>54</v>
      </c>
      <c r="P1" s="35" t="s">
        <v>55</v>
      </c>
      <c r="Q1" s="35" t="s">
        <v>56</v>
      </c>
      <c r="R1" s="35" t="s">
        <v>57</v>
      </c>
      <c r="S1" s="35" t="s">
        <v>58</v>
      </c>
      <c r="T1" s="35" t="s">
        <v>59</v>
      </c>
      <c r="U1" s="35" t="s">
        <v>60</v>
      </c>
      <c r="V1" s="35" t="s">
        <v>61</v>
      </c>
      <c r="W1" s="35" t="s">
        <v>62</v>
      </c>
      <c r="X1" s="35" t="s">
        <v>63</v>
      </c>
      <c r="Y1" s="35" t="s">
        <v>64</v>
      </c>
      <c r="Z1" s="35" t="s">
        <v>65</v>
      </c>
      <c r="AA1" s="35" t="s">
        <v>66</v>
      </c>
      <c r="AB1" s="35" t="s">
        <v>67</v>
      </c>
      <c r="AC1" s="35" t="s">
        <v>68</v>
      </c>
      <c r="AD1" s="35" t="s">
        <v>69</v>
      </c>
      <c r="AE1" s="35" t="s">
        <v>70</v>
      </c>
      <c r="AF1" s="35" t="s">
        <v>71</v>
      </c>
      <c r="AG1" s="35" t="s">
        <v>72</v>
      </c>
      <c r="AH1" s="35" t="s">
        <v>73</v>
      </c>
      <c r="AI1" s="35" t="s">
        <v>74</v>
      </c>
      <c r="AJ1" s="35" t="s">
        <v>75</v>
      </c>
      <c r="AK1" s="35" t="s">
        <v>76</v>
      </c>
      <c r="AL1" s="35" t="s">
        <v>77</v>
      </c>
      <c r="AM1" s="35" t="s">
        <v>78</v>
      </c>
      <c r="AN1" s="35" t="s">
        <v>79</v>
      </c>
      <c r="AO1" s="35" t="s">
        <v>80</v>
      </c>
      <c r="AP1" s="35" t="s">
        <v>81</v>
      </c>
      <c r="AQ1" s="35" t="s">
        <v>82</v>
      </c>
      <c r="AR1" s="35" t="s">
        <v>83</v>
      </c>
      <c r="AS1" s="35" t="s">
        <v>84</v>
      </c>
      <c r="AT1" s="35" t="s">
        <v>85</v>
      </c>
      <c r="AU1" s="35" t="s">
        <v>86</v>
      </c>
      <c r="AV1" s="35" t="s">
        <v>87</v>
      </c>
      <c r="AW1" s="35" t="s">
        <v>88</v>
      </c>
      <c r="AX1" s="35" t="s">
        <v>89</v>
      </c>
      <c r="AY1" s="35" t="s">
        <v>90</v>
      </c>
      <c r="AZ1" s="35" t="s">
        <v>91</v>
      </c>
      <c r="BA1" s="35" t="s">
        <v>92</v>
      </c>
      <c r="BB1" s="35" t="s">
        <v>93</v>
      </c>
      <c r="BC1" s="35" t="s">
        <v>94</v>
      </c>
      <c r="BD1" s="35" t="s">
        <v>95</v>
      </c>
      <c r="BE1" s="35" t="s">
        <v>96</v>
      </c>
      <c r="BF1" s="35" t="s">
        <v>97</v>
      </c>
      <c r="BG1" s="35" t="s">
        <v>98</v>
      </c>
      <c r="BH1" s="35" t="s">
        <v>99</v>
      </c>
      <c r="BI1" s="35" t="s">
        <v>100</v>
      </c>
      <c r="BJ1" s="35" t="s">
        <v>101</v>
      </c>
      <c r="BK1" s="35" t="s">
        <v>102</v>
      </c>
      <c r="BL1" s="35" t="s">
        <v>103</v>
      </c>
    </row>
    <row r="2" spans="1:64" s="50" customFormat="1" x14ac:dyDescent="0.25">
      <c r="A2" s="37" t="str">
        <f>StatSummary!$B$3</f>
        <v>rlow</v>
      </c>
      <c r="B2" s="37" t="str">
        <f>StatSummary!$B$7</f>
        <v>rlow11a_1150626_Summary</v>
      </c>
      <c r="C2" s="37" t="str">
        <f>StatSummary!$B$2</f>
        <v>Lower Redwood Creek</v>
      </c>
      <c r="D2" s="37">
        <f>StatSummary!$A$1</f>
        <v>2011</v>
      </c>
      <c r="E2" s="37" t="str">
        <f>StatSummary!$B$4</f>
        <v>Air</v>
      </c>
      <c r="F2" s="38">
        <f>StatSummary!$B$9</f>
        <v>40725</v>
      </c>
      <c r="G2" s="39">
        <f>StatSummary!$C$9</f>
        <v>40786</v>
      </c>
      <c r="H2" s="42">
        <f>StatSummary!$B$16</f>
        <v>14.781258064516127</v>
      </c>
      <c r="I2" s="42">
        <f>DailyStats!$B$70</f>
        <v>25.695</v>
      </c>
      <c r="J2" s="43">
        <f>DailyStats!$D$70</f>
        <v>40752.583333333336</v>
      </c>
      <c r="K2" s="44">
        <f>StatSummary!$E$15</f>
        <v>1</v>
      </c>
      <c r="L2" s="45">
        <f>DailyStats!$E$70</f>
        <v>0</v>
      </c>
      <c r="M2" s="45">
        <f>DailyStats!$F$70</f>
        <v>0</v>
      </c>
      <c r="N2" s="46">
        <f>DailyStats!$B$69</f>
        <v>7.67</v>
      </c>
      <c r="O2" s="47">
        <f>DailyStats!$D$69</f>
        <v>40733.166666666664</v>
      </c>
      <c r="P2" s="44">
        <f>StatSummary!$E$14</f>
        <v>2</v>
      </c>
      <c r="Q2" s="48">
        <f>DailyStats!$E$69</f>
        <v>40733.208333333336</v>
      </c>
      <c r="R2" s="42">
        <f>DailyStats!$B$72</f>
        <v>15.571</v>
      </c>
      <c r="S2" s="39">
        <f>DailyStats!$D$72</f>
        <v>40752</v>
      </c>
      <c r="T2" s="44">
        <f>StatSummary!$E$17</f>
        <v>1</v>
      </c>
      <c r="U2" s="42">
        <f>DailyStats!$B$73</f>
        <v>2.9449999999999998</v>
      </c>
      <c r="V2" s="17">
        <f>DailyStats!$D$73</f>
        <v>40761</v>
      </c>
      <c r="W2" s="44">
        <f>StatSummary!$E$18</f>
        <v>1</v>
      </c>
      <c r="X2" s="49">
        <f>DailyStats!$E$73</f>
        <v>0</v>
      </c>
      <c r="Y2" s="49">
        <f>DailyStats!$F$73</f>
        <v>0</v>
      </c>
      <c r="Z2" s="42">
        <f>StatSummary!$B$21</f>
        <v>16.120062500002501</v>
      </c>
      <c r="AB2" s="51">
        <f>MWAT!$F$4</f>
        <v>40782</v>
      </c>
      <c r="AC2" s="44">
        <f>StatSummary!$E$21</f>
        <v>2</v>
      </c>
      <c r="AD2" s="40">
        <f>MWAT!$F$5</f>
        <v>40783</v>
      </c>
      <c r="AE2" s="42">
        <f>StatSummary!$B$22</f>
        <v>22.986428571428601</v>
      </c>
      <c r="AF2" s="40"/>
      <c r="AG2" s="40">
        <f>MWMT!$F$4</f>
        <v>40756</v>
      </c>
      <c r="AH2" s="44">
        <f>StatSummary!$E$22</f>
        <v>1</v>
      </c>
      <c r="AI2" s="40">
        <f>MWMT!$F$5</f>
        <v>0</v>
      </c>
      <c r="AJ2" s="52">
        <f>DailyStats!$B$75</f>
        <v>0</v>
      </c>
      <c r="AK2" s="52">
        <f>DailyStats!$B$74</f>
        <v>0</v>
      </c>
      <c r="AL2" s="37" t="s">
        <v>104</v>
      </c>
      <c r="AM2" s="52"/>
      <c r="AN2" s="37" t="s">
        <v>104</v>
      </c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37" t="s">
        <v>104</v>
      </c>
      <c r="BI2" s="37" t="s">
        <v>104</v>
      </c>
      <c r="BJ2" s="52"/>
      <c r="BK2" s="52"/>
      <c r="BL2" s="5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35" t="s">
        <v>40</v>
      </c>
      <c r="B1" s="35" t="s">
        <v>41</v>
      </c>
      <c r="C1" s="35" t="s">
        <v>42</v>
      </c>
      <c r="D1" s="35" t="s">
        <v>43</v>
      </c>
      <c r="E1" s="35" t="s">
        <v>44</v>
      </c>
      <c r="F1" s="35" t="s">
        <v>45</v>
      </c>
      <c r="G1" s="35" t="s">
        <v>46</v>
      </c>
      <c r="H1" s="36" t="s">
        <v>105</v>
      </c>
      <c r="I1" s="36" t="s">
        <v>106</v>
      </c>
      <c r="J1" s="36" t="s">
        <v>107</v>
      </c>
      <c r="K1" s="36" t="s">
        <v>122</v>
      </c>
      <c r="L1" s="36" t="s">
        <v>123</v>
      </c>
      <c r="M1" s="36" t="s">
        <v>124</v>
      </c>
      <c r="N1" s="36" t="s">
        <v>125</v>
      </c>
      <c r="O1" s="36" t="s">
        <v>126</v>
      </c>
      <c r="P1" s="36" t="s">
        <v>127</v>
      </c>
      <c r="Q1" s="36" t="s">
        <v>108</v>
      </c>
      <c r="R1" s="36" t="s">
        <v>109</v>
      </c>
      <c r="S1" s="36" t="s">
        <v>110</v>
      </c>
      <c r="T1" s="36" t="s">
        <v>114</v>
      </c>
      <c r="U1" s="36" t="s">
        <v>111</v>
      </c>
      <c r="V1" s="36" t="s">
        <v>112</v>
      </c>
      <c r="W1" s="36" t="s">
        <v>113</v>
      </c>
      <c r="X1" s="36" t="s">
        <v>115</v>
      </c>
    </row>
    <row r="2" spans="1:24" x14ac:dyDescent="0.25">
      <c r="A2" s="37" t="str">
        <f>StatSummary!$B$3</f>
        <v>rlow</v>
      </c>
      <c r="B2" s="37" t="str">
        <f>StatSummary!$B$7</f>
        <v>rlow11a_1150626_Summary</v>
      </c>
      <c r="C2" s="37" t="str">
        <f>StatSummary!$B$2</f>
        <v>Lower Redwood Creek</v>
      </c>
      <c r="D2" s="37">
        <f>StatSummary!$A$1</f>
        <v>2011</v>
      </c>
      <c r="E2" s="37" t="str">
        <f>StatSummary!$B$4</f>
        <v>Air</v>
      </c>
      <c r="F2" s="38">
        <f>StatSummary!$B$9</f>
        <v>40725</v>
      </c>
      <c r="G2" s="39">
        <f>StatSummary!$C$9</f>
        <v>40786</v>
      </c>
      <c r="H2" s="48">
        <f>DailyStats!$F$69</f>
        <v>0</v>
      </c>
      <c r="I2" s="33">
        <f>DailyStats!$E$72</f>
        <v>0</v>
      </c>
      <c r="J2" s="33">
        <f>DailyStats!$F$72</f>
        <v>0</v>
      </c>
      <c r="K2" s="33">
        <f>DailyStats!$G$72</f>
        <v>0</v>
      </c>
      <c r="L2" s="33">
        <f>DailyStats!$H$72</f>
        <v>0</v>
      </c>
      <c r="M2" s="33">
        <f>DailyStats!$I$72</f>
        <v>0</v>
      </c>
      <c r="N2" s="33">
        <f>DailyStats!$G$73</f>
        <v>0</v>
      </c>
      <c r="O2" s="33">
        <f>DailyStats!$H$73</f>
        <v>0</v>
      </c>
      <c r="P2" s="33">
        <f>DailyStats!$I$73</f>
        <v>0</v>
      </c>
      <c r="Q2" s="40">
        <f>MWAT!$F$6</f>
        <v>0</v>
      </c>
      <c r="R2" s="40">
        <f>MWAT!$F$7</f>
        <v>0</v>
      </c>
      <c r="S2" s="40">
        <f>MWAT!$F$8</f>
        <v>0</v>
      </c>
      <c r="T2" s="40">
        <f>MWAT!$F$9</f>
        <v>0</v>
      </c>
      <c r="U2" s="41">
        <f>MWMT!$F$6</f>
        <v>0</v>
      </c>
      <c r="V2" s="40">
        <f>MWMT!$F$7</f>
        <v>0</v>
      </c>
      <c r="W2" s="40">
        <f>MWMT!$F$8</f>
        <v>0</v>
      </c>
      <c r="X2" s="40">
        <f>MWMT!$F$9</f>
        <v>0</v>
      </c>
    </row>
    <row r="3" spans="1:24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2017-04-19T18:44:07Z</dcterms:modified>
</cp:coreProperties>
</file>