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380" windowWidth="14265" windowHeight="778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  <sheet name="Import_ImportNewParameterColumn" sheetId="9" r:id="rId7"/>
  </sheets>
  <definedNames>
    <definedName name="_xlnm._FilterDatabase" localSheetId="1" hidden="1">DailyStats!$A$3:$E$3</definedName>
    <definedName name="_xlnm._FilterDatabase" localSheetId="3" hidden="1">MWAT!$A$3:$B$3</definedName>
    <definedName name="_xlnm._FilterDatabase" localSheetId="4" hidden="1">MWMT!$A$3:$B$3</definedName>
  </definedNames>
  <calcPr calcId="145621"/>
</workbook>
</file>

<file path=xl/calcChain.xml><?xml version="1.0" encoding="utf-8"?>
<calcChain xmlns="http://schemas.openxmlformats.org/spreadsheetml/2006/main">
  <c r="I68" i="2" l="1"/>
  <c r="G68" i="2"/>
  <c r="H2" i="3"/>
  <c r="H3" i="3"/>
  <c r="H1" i="3"/>
  <c r="J2" i="9" l="1"/>
  <c r="H2" i="9"/>
  <c r="AK2" i="8"/>
  <c r="AJ2" i="8"/>
  <c r="Y2" i="8"/>
  <c r="M2" i="8"/>
  <c r="A2" i="8"/>
  <c r="B2" i="8"/>
  <c r="C2" i="8"/>
  <c r="D2" i="8"/>
  <c r="E2" i="8"/>
  <c r="F2" i="8"/>
  <c r="G2" i="8"/>
  <c r="J2" i="8"/>
  <c r="L2" i="8"/>
  <c r="O2" i="8"/>
  <c r="Q2" i="8"/>
  <c r="S2" i="8"/>
  <c r="V2" i="8"/>
  <c r="X2" i="8"/>
  <c r="A2" i="2" l="1"/>
  <c r="E18" i="1" l="1"/>
  <c r="W2" i="8" s="1"/>
  <c r="E17" i="1"/>
  <c r="T2" i="8" s="1"/>
  <c r="E15" i="1"/>
  <c r="K2" i="8" s="1"/>
  <c r="E14" i="1"/>
  <c r="P2" i="8" s="1"/>
  <c r="F10" i="1" l="1"/>
  <c r="D10" i="1"/>
  <c r="L1" i="3" l="1"/>
  <c r="E4" i="4"/>
  <c r="E4" i="5"/>
  <c r="E21" i="1" l="1"/>
  <c r="E22" i="1"/>
  <c r="R2" i="9" l="1"/>
  <c r="N2" i="9"/>
  <c r="Q2" i="9"/>
  <c r="O2" i="9"/>
  <c r="P2" i="9"/>
  <c r="M2" i="9"/>
  <c r="L2" i="9"/>
  <c r="K2" i="9"/>
  <c r="I2" i="9"/>
  <c r="AI2" i="8" l="1"/>
  <c r="AG2" i="8"/>
  <c r="AD2" i="8"/>
  <c r="AB2" i="8"/>
  <c r="AH2" i="8"/>
  <c r="AC2" i="8"/>
  <c r="C18" i="1" l="1"/>
  <c r="C17" i="1"/>
  <c r="C15" i="1"/>
  <c r="C14" i="1"/>
  <c r="C22" i="1" l="1"/>
  <c r="C21" i="1"/>
  <c r="B22" i="1" l="1"/>
  <c r="AE2" i="8" s="1"/>
  <c r="B21" i="1"/>
  <c r="Z2" i="8" s="1"/>
  <c r="B74" i="2" l="1"/>
  <c r="U2" i="8" s="1"/>
  <c r="B73" i="2"/>
  <c r="R2" i="8" s="1"/>
  <c r="B72" i="2"/>
  <c r="B16" i="1" s="1"/>
  <c r="H2" i="8" s="1"/>
  <c r="B71" i="2"/>
  <c r="I2" i="8" s="1"/>
  <c r="B70" i="2"/>
  <c r="N2" i="8" s="1"/>
  <c r="B14" i="1" l="1"/>
  <c r="B18" i="1"/>
  <c r="B15" i="1"/>
  <c r="B17" i="1"/>
</calcChain>
</file>

<file path=xl/sharedStrings.xml><?xml version="1.0" encoding="utf-8"?>
<sst xmlns="http://schemas.openxmlformats.org/spreadsheetml/2006/main" count="165" uniqueCount="140">
  <si>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</si>
  <si>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</si>
  <si>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</si>
  <si>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</si>
  <si>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</si>
  <si>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</si>
  <si>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</si>
  <si>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</si>
  <si>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</si>
  <si>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</si>
  <si>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</si>
  <si>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</si>
  <si>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t>Time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</si>
  <si>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</si>
  <si>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</si>
  <si>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</si>
  <si>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</si>
  <si>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</si>
  <si>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</si>
  <si>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</si>
  <si>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Date+Time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</si>
  <si>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</si>
  <si>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</si>
  <si>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</si>
  <si>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</si>
  <si>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</si>
  <si>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</si>
  <si>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</si>
  <si>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</si>
  <si>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</si>
  <si>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</si>
  <si>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</si>
  <si>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</si>
  <si>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</si>
  <si>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</si>
  <si>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</si>
  <si>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</si>
  <si>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</si>
  <si>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</si>
  <si>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</si>
  <si>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</si>
  <si>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</si>
  <si>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</si>
  <si>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</si>
  <si>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</si>
  <si>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</si>
  <si>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</si>
  <si>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</si>
  <si>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</si>
  <si>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</si>
  <si>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</si>
  <si>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</si>
  <si>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</si>
  <si>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</si>
  <si>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</si>
  <si>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</si>
  <si>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</si>
  <si>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</si>
  <si>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MaxDiurnalRangeC</t>
  </si>
  <si>
    <t>MaxDiurnalRangeDate</t>
  </si>
  <si>
    <t>MaxDiurnalRangeDatesAddl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</si>
  <si>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</si>
  <si>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</si>
  <si>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</si>
  <si>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</si>
  <si>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</si>
  <si>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</si>
  <si>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</si>
  <si>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</si>
  <si>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</si>
  <si>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</si>
  <si>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MWMTC</t>
  </si>
  <si>
    <t>MWMTCDate</t>
  </si>
  <si>
    <t>MWMTCDateOri</t>
  </si>
  <si>
    <t>MWMTCDateAddl</t>
  </si>
  <si>
    <t>MWMTCDate2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</si>
  <si>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</si>
  <si>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</si>
  <si>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</si>
  <si>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</si>
  <si>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</si>
  <si>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</si>
  <si>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</si>
  <si>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</si>
  <si>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</si>
  <si>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</si>
  <si>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</si>
  <si>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</si>
  <si>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</si>
  <si>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</si>
  <si>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</si>
  <si>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</si>
  <si>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</si>
  <si>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</si>
  <si>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</si>
  <si>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</si>
  <si>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</si>
  <si>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</si>
  <si>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</si>
  <si>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</si>
  <si>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</si>
  <si>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</si>
  <si>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</si>
  <si>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</si>
  <si>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</si>
  <si>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</si>
  <si>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MinTempDate3</t>
  </si>
  <si>
    <t>MaxDiurnalRangeDate2</t>
  </si>
  <si>
    <t>MaxDiurnalRangeDate3</t>
  </si>
  <si>
    <t>MWATDate3</t>
  </si>
  <si>
    <t>MWATDate4</t>
  </si>
  <si>
    <t>MWATDate5</t>
  </si>
  <si>
    <t>MWMTDate3</t>
  </si>
  <si>
    <t>MWMTDate4</t>
  </si>
  <si>
    <t>MWMTDate5</t>
  </si>
  <si>
    <t>MWATDate6</t>
  </si>
  <si>
    <t>MWMTDate6</t>
  </si>
  <si>
    <t>to</t>
  </si>
  <si>
    <r>
      <t>Temperature (</t>
    </r>
    <r>
      <rPr>
        <sz val="11"/>
        <color theme="1"/>
        <rFont val="Calibri"/>
        <family val="2"/>
      </rPr>
      <t>°C)</t>
    </r>
  </si>
  <si>
    <t>Air Temperature Data Summary</t>
  </si>
  <si>
    <t>N/A</t>
  </si>
  <si>
    <t>Range
⁰C</t>
  </si>
  <si>
    <t>Mean
⁰C</t>
  </si>
  <si>
    <t>Maximum
⁰C</t>
  </si>
  <si>
    <r>
      <t xml:space="preserve">Minimum
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</si>
  <si>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Prairie Creek at Wolf Creek Bridge</t>
  </si>
  <si>
    <t>PRW</t>
  </si>
  <si>
    <t>PRW14a_1150632_Temp_Summary_2014</t>
  </si>
  <si>
    <t>Excel Julian Dates:</t>
  </si>
  <si>
    <t>UTC-07:00</t>
  </si>
  <si>
    <t>Air Temp.prw14a_1150632.csv Datalogged - [Corrected - Daily - Maximum]</t>
  </si>
  <si>
    <t>Air Temp.prw14a_1150632.csv Datalogged - [Corrected - Daily - Mean]</t>
  </si>
  <si>
    <t>Air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</si>
  <si>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</si>
  <si>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</si>
  <si>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Points Above</t>
  </si>
  <si>
    <t>Dur. Above</t>
  </si>
  <si>
    <t>Points Below</t>
  </si>
  <si>
    <t>Dur. Below</t>
  </si>
  <si>
    <t>Total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</si>
</sst>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2F2F2F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0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8" fillId="0" borderId="0" xfId="0" applyNumberFormat="1" applyFont="1" applyAlignment="1">
      <alignment horizontal="left"/>
    </xf>
    <xf numFmtId="0" fontId="11" fillId="3" borderId="2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left" wrapText="1"/>
    </xf>
    <xf numFmtId="165" fontId="11" fillId="0" borderId="3" xfId="1" applyNumberFormat="1" applyFont="1" applyFill="1" applyBorder="1" applyAlignment="1">
      <alignment horizontal="left" wrapText="1"/>
    </xf>
    <xf numFmtId="14" fontId="11" fillId="0" borderId="3" xfId="1" applyNumberFormat="1" applyFont="1" applyFill="1" applyBorder="1" applyAlignment="1">
      <alignment horizontal="left" wrapText="1"/>
    </xf>
    <xf numFmtId="166" fontId="11" fillId="0" borderId="3" xfId="1" applyNumberFormat="1" applyFont="1" applyFill="1" applyBorder="1" applyAlignment="1">
      <alignment horizontal="left" wrapText="1"/>
    </xf>
    <xf numFmtId="164" fontId="11" fillId="0" borderId="3" xfId="1" applyNumberFormat="1" applyFont="1" applyFill="1" applyBorder="1" applyAlignment="1">
      <alignment horizontal="left" wrapText="1"/>
    </xf>
    <xf numFmtId="1" fontId="11" fillId="0" borderId="3" xfId="1" applyNumberFormat="1" applyFont="1" applyFill="1" applyBorder="1" applyAlignment="1">
      <alignment horizontal="left" wrapText="1"/>
    </xf>
    <xf numFmtId="0" fontId="11" fillId="4" borderId="2" xfId="1" applyFont="1" applyFill="1" applyBorder="1" applyAlignment="1">
      <alignment horizontal="left"/>
    </xf>
    <xf numFmtId="164" fontId="5" fillId="0" borderId="0" xfId="0" applyNumberFormat="1" applyFont="1"/>
    <xf numFmtId="164" fontId="12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11" fillId="0" borderId="0" xfId="1" applyNumberFormat="1" applyFont="1" applyAlignment="1">
      <alignment horizontal="left"/>
    </xf>
    <xf numFmtId="0" fontId="5" fillId="0" borderId="0" xfId="0" applyFont="1"/>
    <xf numFmtId="14" fontId="12" fillId="0" borderId="0" xfId="0" applyNumberFormat="1" applyFont="1" applyFill="1" applyAlignment="1">
      <alignment horizontal="right"/>
    </xf>
    <xf numFmtId="0" fontId="11" fillId="0" borderId="0" xfId="1" applyFont="1" applyAlignment="1">
      <alignment horizontal="left"/>
    </xf>
    <xf numFmtId="166" fontId="5" fillId="0" borderId="0" xfId="0" applyNumberFormat="1" applyFont="1" applyAlignment="1">
      <alignment horizontal="center"/>
    </xf>
    <xf numFmtId="14" fontId="12" fillId="0" borderId="0" xfId="0" applyNumberFormat="1" applyFont="1" applyFill="1" applyAlignment="1">
      <alignment horizontal="left"/>
    </xf>
    <xf numFmtId="14" fontId="0" fillId="0" borderId="0" xfId="0" applyNumberFormat="1" applyFont="1"/>
    <xf numFmtId="165" fontId="1" fillId="0" borderId="0" xfId="0" applyNumberFormat="1" applyFont="1" applyAlignment="1">
      <alignment horizontal="center"/>
    </xf>
    <xf numFmtId="0" fontId="11" fillId="4" borderId="4" xfId="1" applyFont="1" applyFill="1" applyBorder="1" applyAlignment="1">
      <alignment horizontal="left"/>
    </xf>
    <xf numFmtId="0" fontId="0" fillId="0" borderId="0" xfId="0" applyNumberFormat="1" applyFont="1"/>
    <xf numFmtId="0" fontId="0" fillId="0" borderId="0" xfId="0" quotePrefix="1"/>
    <xf numFmtId="0" fontId="1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64" fontId="14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6" fontId="2" fillId="0" borderId="0" xfId="0" applyNumberFormat="1" applyFo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Plots!$H$1</c:f>
          <c:strCache>
            <c:ptCount val="1"/>
            <c:pt idx="0">
              <c:v>PRW14a - Daily Air Temperature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
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16.986999999999998</c:v>
                </c:pt>
                <c:pt idx="1">
                  <c:v>16.533999999999999</c:v>
                </c:pt>
                <c:pt idx="2">
                  <c:v>16.677</c:v>
                </c:pt>
                <c:pt idx="3">
                  <c:v>15.914999999999999</c:v>
                </c:pt>
                <c:pt idx="4">
                  <c:v>16.654</c:v>
                </c:pt>
                <c:pt idx="5">
                  <c:v>17.795999999999999</c:v>
                </c:pt>
                <c:pt idx="6">
                  <c:v>18.105</c:v>
                </c:pt>
                <c:pt idx="7">
                  <c:v>17.13</c:v>
                </c:pt>
                <c:pt idx="8">
                  <c:v>17.463000000000001</c:v>
                </c:pt>
                <c:pt idx="9">
                  <c:v>16.725000000000001</c:v>
                </c:pt>
                <c:pt idx="10">
                  <c:v>15.366</c:v>
                </c:pt>
                <c:pt idx="11">
                  <c:v>15.127000000000001</c:v>
                </c:pt>
                <c:pt idx="12">
                  <c:v>15.532999999999999</c:v>
                </c:pt>
                <c:pt idx="13">
                  <c:v>17.271999999999998</c:v>
                </c:pt>
                <c:pt idx="14">
                  <c:v>17.867000000000001</c:v>
                </c:pt>
                <c:pt idx="15">
                  <c:v>17.558</c:v>
                </c:pt>
                <c:pt idx="16">
                  <c:v>16.748999999999999</c:v>
                </c:pt>
                <c:pt idx="17">
                  <c:v>16.344000000000001</c:v>
                </c:pt>
                <c:pt idx="18">
                  <c:v>16.606000000000002</c:v>
                </c:pt>
                <c:pt idx="19">
                  <c:v>16.725000000000001</c:v>
                </c:pt>
                <c:pt idx="20">
                  <c:v>16.725000000000001</c:v>
                </c:pt>
                <c:pt idx="21">
                  <c:v>17.439</c:v>
                </c:pt>
                <c:pt idx="22">
                  <c:v>16.582000000000001</c:v>
                </c:pt>
                <c:pt idx="23">
                  <c:v>18.460999999999999</c:v>
                </c:pt>
                <c:pt idx="24">
                  <c:v>18.247</c:v>
                </c:pt>
                <c:pt idx="25">
                  <c:v>17.390999999999998</c:v>
                </c:pt>
                <c:pt idx="26">
                  <c:v>17.914999999999999</c:v>
                </c:pt>
                <c:pt idx="27">
                  <c:v>17.486000000000001</c:v>
                </c:pt>
                <c:pt idx="28">
                  <c:v>16.510999999999999</c:v>
                </c:pt>
                <c:pt idx="29">
                  <c:v>16.795999999999999</c:v>
                </c:pt>
                <c:pt idx="30">
                  <c:v>17.010999999999999</c:v>
                </c:pt>
                <c:pt idx="31">
                  <c:v>16.654</c:v>
                </c:pt>
                <c:pt idx="32">
                  <c:v>17.082000000000001</c:v>
                </c:pt>
                <c:pt idx="33">
                  <c:v>16.986999999999998</c:v>
                </c:pt>
                <c:pt idx="34">
                  <c:v>16.748999999999999</c:v>
                </c:pt>
                <c:pt idx="35">
                  <c:v>15.819000000000001</c:v>
                </c:pt>
                <c:pt idx="36">
                  <c:v>16.701000000000001</c:v>
                </c:pt>
                <c:pt idx="37">
                  <c:v>17.106000000000002</c:v>
                </c:pt>
                <c:pt idx="38">
                  <c:v>16.963000000000001</c:v>
                </c:pt>
                <c:pt idx="39">
                  <c:v>16.439</c:v>
                </c:pt>
                <c:pt idx="40">
                  <c:v>16.558</c:v>
                </c:pt>
                <c:pt idx="41">
                  <c:v>15.795999999999999</c:v>
                </c:pt>
                <c:pt idx="42">
                  <c:v>15.294</c:v>
                </c:pt>
                <c:pt idx="43">
                  <c:v>17.201000000000001</c:v>
                </c:pt>
                <c:pt idx="44">
                  <c:v>18.175999999999998</c:v>
                </c:pt>
                <c:pt idx="45">
                  <c:v>18.460999999999999</c:v>
                </c:pt>
                <c:pt idx="46">
                  <c:v>17.867000000000001</c:v>
                </c:pt>
                <c:pt idx="47">
                  <c:v>16.773</c:v>
                </c:pt>
                <c:pt idx="48">
                  <c:v>16.701000000000001</c:v>
                </c:pt>
                <c:pt idx="49">
                  <c:v>16.844000000000001</c:v>
                </c:pt>
                <c:pt idx="50">
                  <c:v>18.343</c:v>
                </c:pt>
                <c:pt idx="51">
                  <c:v>17.748000000000001</c:v>
                </c:pt>
                <c:pt idx="52">
                  <c:v>17.629000000000001</c:v>
                </c:pt>
                <c:pt idx="53">
                  <c:v>18.960999999999999</c:v>
                </c:pt>
                <c:pt idx="54">
                  <c:v>16.701000000000001</c:v>
                </c:pt>
                <c:pt idx="55">
                  <c:v>16.677</c:v>
                </c:pt>
                <c:pt idx="56">
                  <c:v>16.225000000000001</c:v>
                </c:pt>
                <c:pt idx="57">
                  <c:v>16.867999999999999</c:v>
                </c:pt>
                <c:pt idx="58">
                  <c:v>17.201000000000001</c:v>
                </c:pt>
                <c:pt idx="59">
                  <c:v>16.914999999999999</c:v>
                </c:pt>
                <c:pt idx="60">
                  <c:v>18.343</c:v>
                </c:pt>
                <c:pt idx="61">
                  <c:v>18.2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
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13.912000000000001</c:v>
                </c:pt>
                <c:pt idx="1">
                  <c:v>14.619</c:v>
                </c:pt>
                <c:pt idx="2">
                  <c:v>14.298</c:v>
                </c:pt>
                <c:pt idx="3">
                  <c:v>13.613</c:v>
                </c:pt>
                <c:pt idx="4">
                  <c:v>13.779</c:v>
                </c:pt>
                <c:pt idx="5">
                  <c:v>14.688000000000001</c:v>
                </c:pt>
                <c:pt idx="6">
                  <c:v>14.927</c:v>
                </c:pt>
                <c:pt idx="7">
                  <c:v>14.656000000000001</c:v>
                </c:pt>
                <c:pt idx="8">
                  <c:v>14.458</c:v>
                </c:pt>
                <c:pt idx="9">
                  <c:v>14.112</c:v>
                </c:pt>
                <c:pt idx="10">
                  <c:v>13.757</c:v>
                </c:pt>
                <c:pt idx="11">
                  <c:v>13.721</c:v>
                </c:pt>
                <c:pt idx="12">
                  <c:v>13.855</c:v>
                </c:pt>
                <c:pt idx="13">
                  <c:v>14.693</c:v>
                </c:pt>
                <c:pt idx="14">
                  <c:v>14.353</c:v>
                </c:pt>
                <c:pt idx="15">
                  <c:v>14.263</c:v>
                </c:pt>
                <c:pt idx="16">
                  <c:v>14.488</c:v>
                </c:pt>
                <c:pt idx="17">
                  <c:v>13.647</c:v>
                </c:pt>
                <c:pt idx="18">
                  <c:v>13.835000000000001</c:v>
                </c:pt>
                <c:pt idx="19">
                  <c:v>13.837999999999999</c:v>
                </c:pt>
                <c:pt idx="20">
                  <c:v>14.427</c:v>
                </c:pt>
                <c:pt idx="21">
                  <c:v>14.564</c:v>
                </c:pt>
                <c:pt idx="22">
                  <c:v>15.065</c:v>
                </c:pt>
                <c:pt idx="23">
                  <c:v>14.082000000000001</c:v>
                </c:pt>
                <c:pt idx="24">
                  <c:v>13.855</c:v>
                </c:pt>
                <c:pt idx="25">
                  <c:v>13.263999999999999</c:v>
                </c:pt>
                <c:pt idx="26">
                  <c:v>14.131</c:v>
                </c:pt>
                <c:pt idx="27">
                  <c:v>14.172000000000001</c:v>
                </c:pt>
                <c:pt idx="28">
                  <c:v>13.922000000000001</c:v>
                </c:pt>
                <c:pt idx="29">
                  <c:v>13.939</c:v>
                </c:pt>
                <c:pt idx="30">
                  <c:v>14.023999999999999</c:v>
                </c:pt>
                <c:pt idx="31">
                  <c:v>14.055</c:v>
                </c:pt>
                <c:pt idx="32">
                  <c:v>14.499000000000001</c:v>
                </c:pt>
                <c:pt idx="33">
                  <c:v>14.458</c:v>
                </c:pt>
                <c:pt idx="34">
                  <c:v>14.000999999999999</c:v>
                </c:pt>
                <c:pt idx="35">
                  <c:v>14.191000000000001</c:v>
                </c:pt>
                <c:pt idx="36">
                  <c:v>14.086</c:v>
                </c:pt>
                <c:pt idx="37">
                  <c:v>14.217000000000001</c:v>
                </c:pt>
                <c:pt idx="38">
                  <c:v>14.089</c:v>
                </c:pt>
                <c:pt idx="39">
                  <c:v>13.045999999999999</c:v>
                </c:pt>
                <c:pt idx="40">
                  <c:v>13.571</c:v>
                </c:pt>
                <c:pt idx="41">
                  <c:v>13.135999999999999</c:v>
                </c:pt>
                <c:pt idx="42">
                  <c:v>13.236000000000001</c:v>
                </c:pt>
                <c:pt idx="43">
                  <c:v>14.484999999999999</c:v>
                </c:pt>
                <c:pt idx="44">
                  <c:v>15.276999999999999</c:v>
                </c:pt>
                <c:pt idx="45">
                  <c:v>15.989000000000001</c:v>
                </c:pt>
                <c:pt idx="46">
                  <c:v>14.851000000000001</c:v>
                </c:pt>
                <c:pt idx="47">
                  <c:v>14.445</c:v>
                </c:pt>
                <c:pt idx="48">
                  <c:v>14.304</c:v>
                </c:pt>
                <c:pt idx="49">
                  <c:v>14.611000000000001</c:v>
                </c:pt>
                <c:pt idx="50">
                  <c:v>14.795999999999999</c:v>
                </c:pt>
                <c:pt idx="51">
                  <c:v>13.701000000000001</c:v>
                </c:pt>
                <c:pt idx="52">
                  <c:v>13.853999999999999</c:v>
                </c:pt>
                <c:pt idx="53">
                  <c:v>14.913</c:v>
                </c:pt>
                <c:pt idx="54">
                  <c:v>13.613</c:v>
                </c:pt>
                <c:pt idx="55">
                  <c:v>14.444000000000001</c:v>
                </c:pt>
                <c:pt idx="56">
                  <c:v>13.91</c:v>
                </c:pt>
                <c:pt idx="57">
                  <c:v>14.032</c:v>
                </c:pt>
                <c:pt idx="58">
                  <c:v>13.837999999999999</c:v>
                </c:pt>
                <c:pt idx="59">
                  <c:v>14.513</c:v>
                </c:pt>
                <c:pt idx="60">
                  <c:v>15.8</c:v>
                </c:pt>
                <c:pt idx="61">
                  <c:v>14.871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
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10.956</c:v>
                </c:pt>
                <c:pt idx="1">
                  <c:v>13.425000000000001</c:v>
                </c:pt>
                <c:pt idx="2">
                  <c:v>13.185</c:v>
                </c:pt>
                <c:pt idx="3">
                  <c:v>12.025</c:v>
                </c:pt>
                <c:pt idx="4">
                  <c:v>11.565</c:v>
                </c:pt>
                <c:pt idx="5">
                  <c:v>12.461</c:v>
                </c:pt>
                <c:pt idx="6">
                  <c:v>12.798999999999999</c:v>
                </c:pt>
                <c:pt idx="7">
                  <c:v>13.233000000000001</c:v>
                </c:pt>
                <c:pt idx="8">
                  <c:v>12.63</c:v>
                </c:pt>
                <c:pt idx="9">
                  <c:v>12.413</c:v>
                </c:pt>
                <c:pt idx="10">
                  <c:v>12.606</c:v>
                </c:pt>
                <c:pt idx="11">
                  <c:v>12.727</c:v>
                </c:pt>
                <c:pt idx="12">
                  <c:v>12.509</c:v>
                </c:pt>
                <c:pt idx="13">
                  <c:v>12.582000000000001</c:v>
                </c:pt>
                <c:pt idx="14">
                  <c:v>11.443</c:v>
                </c:pt>
                <c:pt idx="15">
                  <c:v>11.662000000000001</c:v>
                </c:pt>
                <c:pt idx="16">
                  <c:v>13.064</c:v>
                </c:pt>
                <c:pt idx="17">
                  <c:v>12.436999999999999</c:v>
                </c:pt>
                <c:pt idx="18">
                  <c:v>11.565</c:v>
                </c:pt>
                <c:pt idx="19">
                  <c:v>11.807</c:v>
                </c:pt>
                <c:pt idx="20">
                  <c:v>13.185</c:v>
                </c:pt>
                <c:pt idx="21">
                  <c:v>11.904</c:v>
                </c:pt>
                <c:pt idx="22">
                  <c:v>12.484999999999999</c:v>
                </c:pt>
                <c:pt idx="23">
                  <c:v>9.5340000000000007</c:v>
                </c:pt>
                <c:pt idx="24">
                  <c:v>10.614000000000001</c:v>
                </c:pt>
                <c:pt idx="25">
                  <c:v>9.3610000000000007</c:v>
                </c:pt>
                <c:pt idx="26">
                  <c:v>10.81</c:v>
                </c:pt>
                <c:pt idx="27">
                  <c:v>11.686</c:v>
                </c:pt>
                <c:pt idx="28">
                  <c:v>12.195</c:v>
                </c:pt>
                <c:pt idx="29">
                  <c:v>11.565</c:v>
                </c:pt>
                <c:pt idx="30">
                  <c:v>11.565</c:v>
                </c:pt>
                <c:pt idx="31">
                  <c:v>12.195</c:v>
                </c:pt>
                <c:pt idx="32">
                  <c:v>12.992000000000001</c:v>
                </c:pt>
                <c:pt idx="33">
                  <c:v>13.137</c:v>
                </c:pt>
                <c:pt idx="34">
                  <c:v>12.534000000000001</c:v>
                </c:pt>
                <c:pt idx="35">
                  <c:v>13.161</c:v>
                </c:pt>
                <c:pt idx="36">
                  <c:v>12.436999999999999</c:v>
                </c:pt>
                <c:pt idx="37">
                  <c:v>12.823</c:v>
                </c:pt>
                <c:pt idx="38">
                  <c:v>11.686</c:v>
                </c:pt>
                <c:pt idx="39">
                  <c:v>9.8290000000000006</c:v>
                </c:pt>
                <c:pt idx="40">
                  <c:v>11.346</c:v>
                </c:pt>
                <c:pt idx="41">
                  <c:v>11.565</c:v>
                </c:pt>
                <c:pt idx="42">
                  <c:v>11.297000000000001</c:v>
                </c:pt>
                <c:pt idx="43">
                  <c:v>12.823</c:v>
                </c:pt>
                <c:pt idx="44">
                  <c:v>12.582000000000001</c:v>
                </c:pt>
                <c:pt idx="45">
                  <c:v>14.721</c:v>
                </c:pt>
                <c:pt idx="46">
                  <c:v>13.401</c:v>
                </c:pt>
                <c:pt idx="47">
                  <c:v>12.944000000000001</c:v>
                </c:pt>
                <c:pt idx="48">
                  <c:v>13.112</c:v>
                </c:pt>
                <c:pt idx="49">
                  <c:v>13.137</c:v>
                </c:pt>
                <c:pt idx="50">
                  <c:v>12.534000000000001</c:v>
                </c:pt>
                <c:pt idx="51">
                  <c:v>10.222</c:v>
                </c:pt>
                <c:pt idx="52">
                  <c:v>10.1</c:v>
                </c:pt>
                <c:pt idx="53">
                  <c:v>12.025</c:v>
                </c:pt>
                <c:pt idx="54">
                  <c:v>10.417999999999999</c:v>
                </c:pt>
                <c:pt idx="55">
                  <c:v>12.702999999999999</c:v>
                </c:pt>
                <c:pt idx="56">
                  <c:v>12.195</c:v>
                </c:pt>
                <c:pt idx="57">
                  <c:v>12.000999999999999</c:v>
                </c:pt>
                <c:pt idx="58">
                  <c:v>11.247999999999999</c:v>
                </c:pt>
                <c:pt idx="59">
                  <c:v>12.606</c:v>
                </c:pt>
                <c:pt idx="60">
                  <c:v>13.762</c:v>
                </c:pt>
                <c:pt idx="61">
                  <c:v>11.662000000000001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75200"/>
        <c:axId val="111876736"/>
      </c:scatterChart>
      <c:valAx>
        <c:axId val="111875200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876736"/>
        <c:crosses val="autoZero"/>
        <c:crossBetween val="midCat"/>
      </c:valAx>
      <c:valAx>
        <c:axId val="111876736"/>
        <c:scaling>
          <c:orientation val="minMax"/>
          <c:max val="35"/>
          <c:min val="5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87520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777930485961973"/>
          <c:y val="0.29985637212015165"/>
          <c:w val="0.13073258569951482"/>
          <c:h val="0.37703412073490816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Plots!$H$2</c:f>
          <c:strCache>
            <c:ptCount val="1"/>
            <c:pt idx="0">
              <c:v>PRW14a - Diurnal Range</c:v>
            </c:pt>
          </c:strCache>
        </c:strRef>
      </c:tx>
      <c:layout>
        <c:manualLayout>
          <c:xMode val="edge"/>
          <c:yMode val="edge"/>
          <c:x val="0.35716139497161398"/>
          <c:y val="9.2336103416435829E-3"/>
        </c:manualLayout>
      </c:layout>
      <c:overlay val="0"/>
      <c:spPr>
        <a:noFill/>
      </c:spPr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
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6.0309999999999997</c:v>
                </c:pt>
                <c:pt idx="1">
                  <c:v>3.109</c:v>
                </c:pt>
                <c:pt idx="2">
                  <c:v>3.492</c:v>
                </c:pt>
                <c:pt idx="3">
                  <c:v>3.89</c:v>
                </c:pt>
                <c:pt idx="4">
                  <c:v>5.0890000000000004</c:v>
                </c:pt>
                <c:pt idx="5">
                  <c:v>5.335</c:v>
                </c:pt>
                <c:pt idx="6">
                  <c:v>5.306</c:v>
                </c:pt>
                <c:pt idx="7">
                  <c:v>3.8969999999999998</c:v>
                </c:pt>
                <c:pt idx="8">
                  <c:v>4.8330000000000002</c:v>
                </c:pt>
                <c:pt idx="9">
                  <c:v>4.3120000000000003</c:v>
                </c:pt>
                <c:pt idx="10">
                  <c:v>2.76</c:v>
                </c:pt>
                <c:pt idx="11">
                  <c:v>2.4</c:v>
                </c:pt>
                <c:pt idx="12">
                  <c:v>3.024</c:v>
                </c:pt>
                <c:pt idx="13">
                  <c:v>4.6900000000000004</c:v>
                </c:pt>
                <c:pt idx="14">
                  <c:v>6.4240000000000004</c:v>
                </c:pt>
                <c:pt idx="15">
                  <c:v>5.8959999999999999</c:v>
                </c:pt>
                <c:pt idx="16">
                  <c:v>3.6850000000000001</c:v>
                </c:pt>
                <c:pt idx="17">
                  <c:v>3.907</c:v>
                </c:pt>
                <c:pt idx="18">
                  <c:v>5.0410000000000004</c:v>
                </c:pt>
                <c:pt idx="19">
                  <c:v>4.9180000000000001</c:v>
                </c:pt>
                <c:pt idx="20">
                  <c:v>3.54</c:v>
                </c:pt>
                <c:pt idx="21">
                  <c:v>5.5350000000000001</c:v>
                </c:pt>
                <c:pt idx="22">
                  <c:v>4.0970000000000004</c:v>
                </c:pt>
                <c:pt idx="23">
                  <c:v>8.9269999999999996</c:v>
                </c:pt>
                <c:pt idx="24">
                  <c:v>7.633</c:v>
                </c:pt>
                <c:pt idx="25">
                  <c:v>8.0299999999999994</c:v>
                </c:pt>
                <c:pt idx="26">
                  <c:v>7.1050000000000004</c:v>
                </c:pt>
                <c:pt idx="27">
                  <c:v>5.8</c:v>
                </c:pt>
                <c:pt idx="28">
                  <c:v>4.3159999999999998</c:v>
                </c:pt>
                <c:pt idx="29">
                  <c:v>5.2309999999999999</c:v>
                </c:pt>
                <c:pt idx="30">
                  <c:v>5.4459999999999997</c:v>
                </c:pt>
                <c:pt idx="31">
                  <c:v>4.4589999999999996</c:v>
                </c:pt>
                <c:pt idx="32">
                  <c:v>4.09</c:v>
                </c:pt>
                <c:pt idx="33">
                  <c:v>3.85</c:v>
                </c:pt>
                <c:pt idx="34">
                  <c:v>4.2149999999999999</c:v>
                </c:pt>
                <c:pt idx="35">
                  <c:v>2.6579999999999999</c:v>
                </c:pt>
                <c:pt idx="36">
                  <c:v>4.2640000000000002</c:v>
                </c:pt>
                <c:pt idx="37">
                  <c:v>4.2830000000000004</c:v>
                </c:pt>
                <c:pt idx="38">
                  <c:v>5.2770000000000001</c:v>
                </c:pt>
                <c:pt idx="39">
                  <c:v>6.61</c:v>
                </c:pt>
                <c:pt idx="40">
                  <c:v>5.2119999999999997</c:v>
                </c:pt>
                <c:pt idx="41">
                  <c:v>4.2309999999999999</c:v>
                </c:pt>
                <c:pt idx="42">
                  <c:v>3.9969999999999999</c:v>
                </c:pt>
                <c:pt idx="43">
                  <c:v>4.3780000000000001</c:v>
                </c:pt>
                <c:pt idx="44">
                  <c:v>5.5940000000000003</c:v>
                </c:pt>
                <c:pt idx="45">
                  <c:v>3.74</c:v>
                </c:pt>
                <c:pt idx="46">
                  <c:v>4.4660000000000002</c:v>
                </c:pt>
                <c:pt idx="47">
                  <c:v>3.8290000000000002</c:v>
                </c:pt>
                <c:pt idx="48">
                  <c:v>3.589</c:v>
                </c:pt>
                <c:pt idx="49">
                  <c:v>3.7069999999999999</c:v>
                </c:pt>
                <c:pt idx="50">
                  <c:v>5.8090000000000002</c:v>
                </c:pt>
                <c:pt idx="51">
                  <c:v>7.5259999999999998</c:v>
                </c:pt>
                <c:pt idx="52">
                  <c:v>7.5289999999999999</c:v>
                </c:pt>
                <c:pt idx="53">
                  <c:v>6.9359999999999999</c:v>
                </c:pt>
                <c:pt idx="54">
                  <c:v>6.2830000000000004</c:v>
                </c:pt>
                <c:pt idx="55">
                  <c:v>3.9740000000000002</c:v>
                </c:pt>
                <c:pt idx="56">
                  <c:v>4.03</c:v>
                </c:pt>
                <c:pt idx="57">
                  <c:v>4.867</c:v>
                </c:pt>
                <c:pt idx="58">
                  <c:v>5.9530000000000003</c:v>
                </c:pt>
                <c:pt idx="59">
                  <c:v>4.3090000000000002</c:v>
                </c:pt>
                <c:pt idx="60">
                  <c:v>4.5810000000000004</c:v>
                </c:pt>
                <c:pt idx="61">
                  <c:v>6.5380000000000003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89024"/>
        <c:axId val="111919488"/>
      </c:scatterChart>
      <c:valAx>
        <c:axId val="111889024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919488"/>
        <c:crosses val="autoZero"/>
        <c:crossBetween val="midCat"/>
      </c:valAx>
      <c:valAx>
        <c:axId val="111919488"/>
        <c:scaling>
          <c:orientation val="minMax"/>
          <c:max val="30"/>
          <c:min val="0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88902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Plots!$H$3</c:f>
          <c:strCache>
            <c:ptCount val="1"/>
            <c:pt idx="0">
              <c:v>PRW14a - MWMT and MWAT</c:v>
            </c:pt>
          </c:strCache>
        </c:strRef>
      </c:tx>
      <c:layout/>
      <c:overlay val="0"/>
      <c:txPr>
        <a:bodyPr/>
        <a:lstStyle/>
        <a:p>
          <a:pPr>
            <a:defRPr sz="18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41827</c:v>
                </c:pt>
                <c:pt idx="1">
                  <c:v>41828</c:v>
                </c:pt>
                <c:pt idx="2">
                  <c:v>41829</c:v>
                </c:pt>
                <c:pt idx="3">
                  <c:v>41830</c:v>
                </c:pt>
                <c:pt idx="4">
                  <c:v>41831</c:v>
                </c:pt>
                <c:pt idx="5">
                  <c:v>41832</c:v>
                </c:pt>
                <c:pt idx="6">
                  <c:v>41833</c:v>
                </c:pt>
                <c:pt idx="7">
                  <c:v>41834</c:v>
                </c:pt>
                <c:pt idx="8">
                  <c:v>41835</c:v>
                </c:pt>
                <c:pt idx="9">
                  <c:v>41836</c:v>
                </c:pt>
                <c:pt idx="10">
                  <c:v>41837</c:v>
                </c:pt>
                <c:pt idx="11">
                  <c:v>41838</c:v>
                </c:pt>
                <c:pt idx="12">
                  <c:v>41839</c:v>
                </c:pt>
                <c:pt idx="13">
                  <c:v>41840</c:v>
                </c:pt>
                <c:pt idx="14">
                  <c:v>41841</c:v>
                </c:pt>
                <c:pt idx="15">
                  <c:v>41842</c:v>
                </c:pt>
                <c:pt idx="16">
                  <c:v>41843</c:v>
                </c:pt>
                <c:pt idx="17">
                  <c:v>41844</c:v>
                </c:pt>
                <c:pt idx="18">
                  <c:v>41845</c:v>
                </c:pt>
                <c:pt idx="19">
                  <c:v>41846</c:v>
                </c:pt>
                <c:pt idx="20">
                  <c:v>41847</c:v>
                </c:pt>
                <c:pt idx="21">
                  <c:v>41848</c:v>
                </c:pt>
                <c:pt idx="22">
                  <c:v>41849</c:v>
                </c:pt>
                <c:pt idx="23">
                  <c:v>41850</c:v>
                </c:pt>
                <c:pt idx="24">
                  <c:v>41851</c:v>
                </c:pt>
                <c:pt idx="25">
                  <c:v>41852</c:v>
                </c:pt>
                <c:pt idx="26">
                  <c:v>41853</c:v>
                </c:pt>
                <c:pt idx="27">
                  <c:v>41854</c:v>
                </c:pt>
                <c:pt idx="28">
                  <c:v>41855</c:v>
                </c:pt>
                <c:pt idx="29">
                  <c:v>41856</c:v>
                </c:pt>
                <c:pt idx="30">
                  <c:v>41857</c:v>
                </c:pt>
                <c:pt idx="31">
                  <c:v>41858</c:v>
                </c:pt>
                <c:pt idx="32">
                  <c:v>41859</c:v>
                </c:pt>
                <c:pt idx="33">
                  <c:v>41860</c:v>
                </c:pt>
                <c:pt idx="34">
                  <c:v>41861</c:v>
                </c:pt>
                <c:pt idx="35">
                  <c:v>41862</c:v>
                </c:pt>
                <c:pt idx="36">
                  <c:v>41863</c:v>
                </c:pt>
                <c:pt idx="37">
                  <c:v>41864</c:v>
                </c:pt>
                <c:pt idx="38">
                  <c:v>41865</c:v>
                </c:pt>
                <c:pt idx="39">
                  <c:v>41866</c:v>
                </c:pt>
                <c:pt idx="40">
                  <c:v>41867</c:v>
                </c:pt>
                <c:pt idx="41">
                  <c:v>41868</c:v>
                </c:pt>
                <c:pt idx="42">
                  <c:v>41869</c:v>
                </c:pt>
                <c:pt idx="43">
                  <c:v>41870</c:v>
                </c:pt>
                <c:pt idx="44">
                  <c:v>41871</c:v>
                </c:pt>
                <c:pt idx="45">
                  <c:v>41872</c:v>
                </c:pt>
                <c:pt idx="46">
                  <c:v>41873</c:v>
                </c:pt>
                <c:pt idx="47">
                  <c:v>41874</c:v>
                </c:pt>
                <c:pt idx="48">
                  <c:v>41875</c:v>
                </c:pt>
                <c:pt idx="49">
                  <c:v>41876</c:v>
                </c:pt>
                <c:pt idx="50">
                  <c:v>41877</c:v>
                </c:pt>
                <c:pt idx="51">
                  <c:v>41878</c:v>
                </c:pt>
                <c:pt idx="52">
                  <c:v>41879</c:v>
                </c:pt>
                <c:pt idx="53">
                  <c:v>41880</c:v>
                </c:pt>
                <c:pt idx="54">
                  <c:v>41881</c:v>
                </c:pt>
                <c:pt idx="55">
                  <c:v>41882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16.9525714285714</c:v>
                </c:pt>
                <c:pt idx="1">
                  <c:v>16.972999999999999</c:v>
                </c:pt>
                <c:pt idx="2">
                  <c:v>17.105714285714299</c:v>
                </c:pt>
                <c:pt idx="3">
                  <c:v>17.1125714285714</c:v>
                </c:pt>
                <c:pt idx="4">
                  <c:v>17.0341428571429</c:v>
                </c:pt>
                <c:pt idx="5">
                  <c:v>16.815999999999999</c:v>
                </c:pt>
                <c:pt idx="6">
                  <c:v>16.4927142857143</c:v>
                </c:pt>
                <c:pt idx="7">
                  <c:v>16.3737142857143</c:v>
                </c:pt>
                <c:pt idx="8">
                  <c:v>16.478999999999999</c:v>
                </c:pt>
                <c:pt idx="9">
                  <c:v>16.492571428571399</c:v>
                </c:pt>
                <c:pt idx="10">
                  <c:v>16.495999999999999</c:v>
                </c:pt>
                <c:pt idx="11">
                  <c:v>16.6357142857143</c:v>
                </c:pt>
                <c:pt idx="12">
                  <c:v>16.847000000000001</c:v>
                </c:pt>
                <c:pt idx="13">
                  <c:v>17.017285714285698</c:v>
                </c:pt>
                <c:pt idx="14">
                  <c:v>16.939142857142901</c:v>
                </c:pt>
                <c:pt idx="15">
                  <c:v>16.878</c:v>
                </c:pt>
                <c:pt idx="16">
                  <c:v>16.738571428571401</c:v>
                </c:pt>
                <c:pt idx="17">
                  <c:v>16.983142857142902</c:v>
                </c:pt>
                <c:pt idx="18">
                  <c:v>17.254999999999999</c:v>
                </c:pt>
                <c:pt idx="19">
                  <c:v>17.367142857142898</c:v>
                </c:pt>
                <c:pt idx="20">
                  <c:v>17.5371428571429</c:v>
                </c:pt>
                <c:pt idx="21">
                  <c:v>17.6458571428571</c:v>
                </c:pt>
                <c:pt idx="22">
                  <c:v>17.513285714285701</c:v>
                </c:pt>
                <c:pt idx="23">
                  <c:v>17.5438571428571</c:v>
                </c:pt>
                <c:pt idx="24">
                  <c:v>17.336714285714301</c:v>
                </c:pt>
                <c:pt idx="25">
                  <c:v>17.109142857142899</c:v>
                </c:pt>
                <c:pt idx="26">
                  <c:v>17.065000000000001</c:v>
                </c:pt>
                <c:pt idx="27">
                  <c:v>16.932428571428598</c:v>
                </c:pt>
                <c:pt idx="28">
                  <c:v>16.827142857142899</c:v>
                </c:pt>
                <c:pt idx="29">
                  <c:v>16.7282857142857</c:v>
                </c:pt>
                <c:pt idx="30">
                  <c:v>16.714714285714301</c:v>
                </c:pt>
                <c:pt idx="31">
                  <c:v>16.7282857142857</c:v>
                </c:pt>
                <c:pt idx="32">
                  <c:v>16.772428571428598</c:v>
                </c:pt>
                <c:pt idx="33">
                  <c:v>16.680571428571401</c:v>
                </c:pt>
                <c:pt idx="34">
                  <c:v>16.619285714285699</c:v>
                </c:pt>
                <c:pt idx="35">
                  <c:v>16.483142857142902</c:v>
                </c:pt>
                <c:pt idx="36">
                  <c:v>16.408142857142899</c:v>
                </c:pt>
                <c:pt idx="37">
                  <c:v>16.479571428571401</c:v>
                </c:pt>
                <c:pt idx="38">
                  <c:v>16.632428571428601</c:v>
                </c:pt>
                <c:pt idx="39">
                  <c:v>16.8464285714286</c:v>
                </c:pt>
                <c:pt idx="40">
                  <c:v>17.050428571428601</c:v>
                </c:pt>
                <c:pt idx="41">
                  <c:v>17.0811428571429</c:v>
                </c:pt>
                <c:pt idx="42">
                  <c:v>17.210428571428601</c:v>
                </c:pt>
                <c:pt idx="43">
                  <c:v>17.431857142857101</c:v>
                </c:pt>
                <c:pt idx="44">
                  <c:v>17.594999999999999</c:v>
                </c:pt>
                <c:pt idx="45">
                  <c:v>17.533857142857102</c:v>
                </c:pt>
                <c:pt idx="46">
                  <c:v>17.414999999999999</c:v>
                </c:pt>
                <c:pt idx="47">
                  <c:v>17.5712857142857</c:v>
                </c:pt>
                <c:pt idx="48">
                  <c:v>17.561</c:v>
                </c:pt>
                <c:pt idx="49">
                  <c:v>17.5575714285714</c:v>
                </c:pt>
                <c:pt idx="50">
                  <c:v>17.469142857142899</c:v>
                </c:pt>
                <c:pt idx="51">
                  <c:v>17.258428571428599</c:v>
                </c:pt>
                <c:pt idx="52">
                  <c:v>17.180285714285699</c:v>
                </c:pt>
                <c:pt idx="53">
                  <c:v>17.078285714285698</c:v>
                </c:pt>
                <c:pt idx="54">
                  <c:v>16.989999999999998</c:v>
                </c:pt>
                <c:pt idx="55">
                  <c:v>17.204142857142902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41827</c:v>
                </c:pt>
                <c:pt idx="1">
                  <c:v>41828</c:v>
                </c:pt>
                <c:pt idx="2">
                  <c:v>41829</c:v>
                </c:pt>
                <c:pt idx="3">
                  <c:v>41830</c:v>
                </c:pt>
                <c:pt idx="4">
                  <c:v>41831</c:v>
                </c:pt>
                <c:pt idx="5">
                  <c:v>41832</c:v>
                </c:pt>
                <c:pt idx="6">
                  <c:v>41833</c:v>
                </c:pt>
                <c:pt idx="7">
                  <c:v>41834</c:v>
                </c:pt>
                <c:pt idx="8">
                  <c:v>41835</c:v>
                </c:pt>
                <c:pt idx="9">
                  <c:v>41836</c:v>
                </c:pt>
                <c:pt idx="10">
                  <c:v>41837</c:v>
                </c:pt>
                <c:pt idx="11">
                  <c:v>41838</c:v>
                </c:pt>
                <c:pt idx="12">
                  <c:v>41839</c:v>
                </c:pt>
                <c:pt idx="13">
                  <c:v>41840</c:v>
                </c:pt>
                <c:pt idx="14">
                  <c:v>41841</c:v>
                </c:pt>
                <c:pt idx="15">
                  <c:v>41842</c:v>
                </c:pt>
                <c:pt idx="16">
                  <c:v>41843</c:v>
                </c:pt>
                <c:pt idx="17">
                  <c:v>41844</c:v>
                </c:pt>
                <c:pt idx="18">
                  <c:v>41845</c:v>
                </c:pt>
                <c:pt idx="19">
                  <c:v>41846</c:v>
                </c:pt>
                <c:pt idx="20">
                  <c:v>41847</c:v>
                </c:pt>
                <c:pt idx="21">
                  <c:v>41848</c:v>
                </c:pt>
                <c:pt idx="22">
                  <c:v>41849</c:v>
                </c:pt>
                <c:pt idx="23">
                  <c:v>41850</c:v>
                </c:pt>
                <c:pt idx="24">
                  <c:v>41851</c:v>
                </c:pt>
                <c:pt idx="25">
                  <c:v>41852</c:v>
                </c:pt>
                <c:pt idx="26">
                  <c:v>41853</c:v>
                </c:pt>
                <c:pt idx="27">
                  <c:v>41854</c:v>
                </c:pt>
                <c:pt idx="28">
                  <c:v>41855</c:v>
                </c:pt>
                <c:pt idx="29">
                  <c:v>41856</c:v>
                </c:pt>
                <c:pt idx="30">
                  <c:v>41857</c:v>
                </c:pt>
                <c:pt idx="31">
                  <c:v>41858</c:v>
                </c:pt>
                <c:pt idx="32">
                  <c:v>41859</c:v>
                </c:pt>
                <c:pt idx="33">
                  <c:v>41860</c:v>
                </c:pt>
                <c:pt idx="34">
                  <c:v>41861</c:v>
                </c:pt>
                <c:pt idx="35">
                  <c:v>41862</c:v>
                </c:pt>
                <c:pt idx="36">
                  <c:v>41863</c:v>
                </c:pt>
                <c:pt idx="37">
                  <c:v>41864</c:v>
                </c:pt>
                <c:pt idx="38">
                  <c:v>41865</c:v>
                </c:pt>
                <c:pt idx="39">
                  <c:v>41866</c:v>
                </c:pt>
                <c:pt idx="40">
                  <c:v>41867</c:v>
                </c:pt>
                <c:pt idx="41">
                  <c:v>41868</c:v>
                </c:pt>
                <c:pt idx="42">
                  <c:v>41869</c:v>
                </c:pt>
                <c:pt idx="43">
                  <c:v>41870</c:v>
                </c:pt>
                <c:pt idx="44">
                  <c:v>41871</c:v>
                </c:pt>
                <c:pt idx="45">
                  <c:v>41872</c:v>
                </c:pt>
                <c:pt idx="46">
                  <c:v>41873</c:v>
                </c:pt>
                <c:pt idx="47">
                  <c:v>41874</c:v>
                </c:pt>
                <c:pt idx="48">
                  <c:v>41875</c:v>
                </c:pt>
                <c:pt idx="49">
                  <c:v>41876</c:v>
                </c:pt>
                <c:pt idx="50">
                  <c:v>41877</c:v>
                </c:pt>
                <c:pt idx="51">
                  <c:v>41878</c:v>
                </c:pt>
                <c:pt idx="52">
                  <c:v>41879</c:v>
                </c:pt>
                <c:pt idx="53">
                  <c:v>41880</c:v>
                </c:pt>
                <c:pt idx="54">
                  <c:v>41881</c:v>
                </c:pt>
                <c:pt idx="55">
                  <c:v>41882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14.2622351190473</c:v>
                </c:pt>
                <c:pt idx="1">
                  <c:v>14.3685327380951</c:v>
                </c:pt>
                <c:pt idx="2">
                  <c:v>14.345547619047601</c:v>
                </c:pt>
                <c:pt idx="3">
                  <c:v>14.319029761904501</c:v>
                </c:pt>
                <c:pt idx="4">
                  <c:v>14.3396577380942</c:v>
                </c:pt>
                <c:pt idx="5">
                  <c:v>14.331324404761499</c:v>
                </c:pt>
                <c:pt idx="6">
                  <c:v>14.212363095238</c:v>
                </c:pt>
                <c:pt idx="7">
                  <c:v>14.1789166666667</c:v>
                </c:pt>
                <c:pt idx="8">
                  <c:v>14.1356488095239</c:v>
                </c:pt>
                <c:pt idx="9">
                  <c:v>14.107839285714499</c:v>
                </c:pt>
                <c:pt idx="10">
                  <c:v>14.1615386904767</c:v>
                </c:pt>
                <c:pt idx="11">
                  <c:v>14.145764880952701</c:v>
                </c:pt>
                <c:pt idx="12">
                  <c:v>14.161958333333301</c:v>
                </c:pt>
                <c:pt idx="13">
                  <c:v>14.1595178571428</c:v>
                </c:pt>
                <c:pt idx="14">
                  <c:v>14.121538690475401</c:v>
                </c:pt>
                <c:pt idx="15">
                  <c:v>14.1516666666655</c:v>
                </c:pt>
                <c:pt idx="16">
                  <c:v>14.2662410714278</c:v>
                </c:pt>
                <c:pt idx="17">
                  <c:v>14.2082261904752</c:v>
                </c:pt>
                <c:pt idx="18">
                  <c:v>14.238002976189801</c:v>
                </c:pt>
                <c:pt idx="19">
                  <c:v>14.156458333332999</c:v>
                </c:pt>
                <c:pt idx="20">
                  <c:v>14.198324404761699</c:v>
                </c:pt>
                <c:pt idx="21">
                  <c:v>14.161827380952801</c:v>
                </c:pt>
                <c:pt idx="22">
                  <c:v>14.070074404762501</c:v>
                </c:pt>
                <c:pt idx="23">
                  <c:v>13.909172619048</c:v>
                </c:pt>
                <c:pt idx="24">
                  <c:v>13.900913690476999</c:v>
                </c:pt>
                <c:pt idx="25">
                  <c:v>13.9295208333338</c:v>
                </c:pt>
                <c:pt idx="26">
                  <c:v>14.106002976190601</c:v>
                </c:pt>
                <c:pt idx="27">
                  <c:v>14.152750000000101</c:v>
                </c:pt>
                <c:pt idx="28">
                  <c:v>14.1283244047621</c:v>
                </c:pt>
                <c:pt idx="29">
                  <c:v>14.1667113095244</c:v>
                </c:pt>
                <c:pt idx="30">
                  <c:v>14.1876815476197</c:v>
                </c:pt>
                <c:pt idx="31">
                  <c:v>14.2152351190477</c:v>
                </c:pt>
                <c:pt idx="32">
                  <c:v>14.220101190476299</c:v>
                </c:pt>
                <c:pt idx="33">
                  <c:v>14.012517857143401</c:v>
                </c:pt>
                <c:pt idx="34">
                  <c:v>13.885827380952501</c:v>
                </c:pt>
                <c:pt idx="35">
                  <c:v>13.762318452381599</c:v>
                </c:pt>
                <c:pt idx="36">
                  <c:v>13.625943452381501</c:v>
                </c:pt>
                <c:pt idx="37">
                  <c:v>13.6830654761908</c:v>
                </c:pt>
                <c:pt idx="38">
                  <c:v>13.8344642857151</c:v>
                </c:pt>
                <c:pt idx="39">
                  <c:v>14.105815476191401</c:v>
                </c:pt>
                <c:pt idx="40">
                  <c:v>14.363726190476701</c:v>
                </c:pt>
                <c:pt idx="41">
                  <c:v>14.488562500000899</c:v>
                </c:pt>
                <c:pt idx="42">
                  <c:v>14.6552946428575</c:v>
                </c:pt>
                <c:pt idx="43">
                  <c:v>14.8517113095238</c:v>
                </c:pt>
                <c:pt idx="44">
                  <c:v>14.8961249999999</c:v>
                </c:pt>
                <c:pt idx="45">
                  <c:v>14.670961309523699</c:v>
                </c:pt>
                <c:pt idx="46">
                  <c:v>14.3659523809522</c:v>
                </c:pt>
                <c:pt idx="47">
                  <c:v>14.3747261904763</c:v>
                </c:pt>
                <c:pt idx="48">
                  <c:v>14.2559226190477</c:v>
                </c:pt>
                <c:pt idx="49">
                  <c:v>14.2759642857141</c:v>
                </c:pt>
                <c:pt idx="50">
                  <c:v>14.1758869047622</c:v>
                </c:pt>
                <c:pt idx="51">
                  <c:v>14.0667321428575</c:v>
                </c:pt>
                <c:pt idx="52">
                  <c:v>14.0863898809527</c:v>
                </c:pt>
                <c:pt idx="53">
                  <c:v>14.180494047619501</c:v>
                </c:pt>
                <c:pt idx="54">
                  <c:v>14.307252976190901</c:v>
                </c:pt>
                <c:pt idx="55">
                  <c:v>14.4868735766042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56960"/>
        <c:axId val="113658496"/>
      </c:scatterChart>
      <c:valAx>
        <c:axId val="113656960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3658496"/>
        <c:crosses val="autoZero"/>
        <c:crossBetween val="midCat"/>
      </c:valAx>
      <c:valAx>
        <c:axId val="113658496"/>
        <c:scaling>
          <c:orientation val="minMax"/>
          <c:max val="30"/>
          <c:min val="12"/>
        </c:scaling>
        <c:delete val="0"/>
        <c:axPos val="l"/>
        <c:majorGridlines/>
        <c:title>
          <c:tx>
            <c:strRef>
              <c:f>Plots!$L$1:$L$2</c:f>
              <c:strCache>
                <c:ptCount val="1"/>
                <c:pt idx="0">
                  <c:v>Air Temperature (°C)</c:v>
                </c:pt>
              </c:strCache>
            </c:strRef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ysClr val="windowText" lastClr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365696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320737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6</xdr:col>
      <xdr:colOff>238125</xdr:colOff>
      <xdr:row>52</xdr:row>
      <xdr:rowOff>152400</xdr:rowOff>
    </xdr:to>
    <xdr:sp macro="" textlink="">
      <xdr:nvSpPr>
        <xdr:cNvPr id="4" name="TextBox 3"/>
        <xdr:cNvSpPr txBox="1"/>
      </xdr:nvSpPr>
      <xdr:spPr>
        <a:xfrm>
          <a:off x="0" y="8267700"/>
          <a:ext cx="5791200" cy="1847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temperature values imported into Aquarius have have been round to diffferent significant figures for years 2010-present. This can affect the min &amp; max diurnal range values and # of days these values occurred on. This does not affect min, max, MWMT &amp; MWAT values but does change the number of days of occurance. See table below. All future data will be rounded to the 10th. The affect of rounding is likely within ± 0.1 degree C but there may be some outliers.</a:t>
          </a:r>
        </a:p>
        <a:p>
          <a:endParaRPr lang="en-US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10th 	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rounded to 100th	Original data used</a:t>
          </a:r>
          <a:endParaRPr lang="en-US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(example 8.1)</a:t>
          </a:r>
          <a:r>
            <a:rPr lang="en-US"/>
            <a:t> 	</a:t>
          </a:r>
          <a:r>
            <a:rPr lang="en-US" baseline="0"/>
            <a:t>     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  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(example 8.111)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2013	</a:t>
          </a:r>
          <a:r>
            <a:rPr lang="en-US"/>
            <a:t>	      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2011</a:t>
          </a:r>
          <a:r>
            <a:rPr lang="en-US"/>
            <a:t> 		        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2010</a:t>
          </a:r>
        </a:p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2015</a:t>
          </a:r>
          <a:r>
            <a:rPr lang="en-US"/>
            <a:t> 		      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2012	</a:t>
          </a:r>
          <a:r>
            <a:rPr lang="en-US"/>
            <a:t>	          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2014</a:t>
          </a:r>
          <a:r>
            <a:rPr lang="en-US"/>
            <a:t> </a:t>
          </a:r>
          <a:endParaRPr lang="en-US" sz="1100"/>
        </a:p>
      </xdr:txBody>
    </xdr:sp>
    <xdr:clientData/>
  </xdr:twoCellAnchor>
  <xdr:twoCellAnchor editAs="oneCell">
    <xdr:from>
      <xdr:col>0</xdr:col>
      <xdr:colOff>57150</xdr:colOff>
      <xdr:row>22</xdr:row>
      <xdr:rowOff>171450</xdr:rowOff>
    </xdr:from>
    <xdr:to>
      <xdr:col>7</xdr:col>
      <xdr:colOff>561974</xdr:colOff>
      <xdr:row>42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438650"/>
          <a:ext cx="6667499" cy="3638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866775</xdr:colOff>
      <xdr:row>75</xdr:row>
      <xdr:rowOff>171450</xdr:rowOff>
    </xdr:from>
    <xdr:to>
      <xdr:col>3</xdr:col>
      <xdr:colOff>476250</xdr:colOff>
      <xdr:row>89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" y="14735175"/>
          <a:ext cx="3190875" cy="2628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12</xdr:col>
      <xdr:colOff>542925</xdr:colOff>
      <xdr:row>14</xdr:row>
      <xdr:rowOff>85725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A10" sqref="A10"/>
    </sheetView>
  </sheetViews>
  <sheetFormatPr defaultRowHeight="15" x14ac:dyDescent="0.25"/>
  <cols>
    <col min="1" max="1" width="37" customWidth="1"/>
    <col min="2" max="2" width="9.5703125" customWidth="1"/>
    <col min="3" max="3" width="13.85546875" bestFit="1" customWidth="1"/>
    <col min="4" max="4" width="7.85546875" customWidth="1"/>
    <col min="5" max="5" width="7" customWidth="1"/>
    <col min="6" max="6" width="8" customWidth="1"/>
  </cols>
  <sheetData>
    <row r="1" spans="1:7" ht="21" x14ac:dyDescent="0.35">
      <c r="A1" s="46">
        <v>2014</v>
      </c>
      <c r="B1" s="49" t="s">
        <v>119</v>
      </c>
      <c r="C1" s="49"/>
      <c r="D1" s="49"/>
      <c r="E1" s="49"/>
      <c r="F1" s="49"/>
      <c r="G1" s="49"/>
    </row>
    <row r="2" spans="1:7" x14ac:dyDescent="0.25">
      <c r="A2" s="1" t="s">
        <v>0</v>
      </c>
      <c r="B2" s="45" t="s">
        <v>125</v>
      </c>
    </row>
    <row r="3" spans="1:7" x14ac:dyDescent="0.25">
      <c r="A3" s="1" t="s">
        <v>1</v>
      </c>
      <c r="B3" s="45" t="s">
        <v>126</v>
      </c>
    </row>
    <row r="4" spans="1:7" x14ac:dyDescent="0.25">
      <c r="A4" s="1" t="s">
        <v>2</v>
      </c>
      <c r="B4" s="45" t="s">
        <v>132</v>
      </c>
    </row>
    <row r="5" spans="1:7" x14ac:dyDescent="0.25">
      <c r="A5" s="1" t="s">
        <v>3</v>
      </c>
      <c r="B5" s="45">
        <v>1150632</v>
      </c>
    </row>
    <row r="6" spans="1:7" x14ac:dyDescent="0.25">
      <c r="A6" s="1" t="s">
        <v>4</v>
      </c>
      <c r="B6" s="45" t="s">
        <v>120</v>
      </c>
    </row>
    <row r="7" spans="1:7" x14ac:dyDescent="0.25">
      <c r="A7" s="1" t="s">
        <v>5</v>
      </c>
      <c r="B7" s="45" t="s">
        <v>127</v>
      </c>
    </row>
    <row r="9" spans="1:7" x14ac:dyDescent="0.25">
      <c r="A9" s="1" t="s">
        <v>6</v>
      </c>
      <c r="B9" s="39">
        <v>41821</v>
      </c>
      <c r="C9" s="6">
        <v>41882</v>
      </c>
    </row>
    <row r="10" spans="1:7" x14ac:dyDescent="0.25">
      <c r="B10" s="48" t="s">
        <v>128</v>
      </c>
      <c r="D10" s="42">
        <f>B9</f>
        <v>41821</v>
      </c>
      <c r="E10" s="2" t="s">
        <v>117</v>
      </c>
      <c r="F10" s="42">
        <f>C9</f>
        <v>41882</v>
      </c>
    </row>
    <row r="12" spans="1:7" x14ac:dyDescent="0.25">
      <c r="A12" s="1" t="s">
        <v>7</v>
      </c>
      <c r="C12" s="1" t="s">
        <v>8</v>
      </c>
      <c r="E12" s="1" t="s">
        <v>11</v>
      </c>
    </row>
    <row r="13" spans="1:7" x14ac:dyDescent="0.25">
      <c r="A13" s="5" t="s">
        <v>33</v>
      </c>
      <c r="B13" s="2" t="s">
        <v>31</v>
      </c>
    </row>
    <row r="14" spans="1:7" x14ac:dyDescent="0.25">
      <c r="A14" s="5" t="s">
        <v>34</v>
      </c>
      <c r="B14" s="17">
        <f>DailyStats!B70</f>
        <v>9.3610000000000007</v>
      </c>
      <c r="C14" s="52">
        <f>DailyStats!D70</f>
        <v>41846</v>
      </c>
      <c r="D14" s="48"/>
      <c r="E14" s="53">
        <f>COUNT(DailyStats!D70:S70)</f>
        <v>1</v>
      </c>
      <c r="F14" s="12"/>
    </row>
    <row r="15" spans="1:7" x14ac:dyDescent="0.25">
      <c r="A15" s="5" t="s">
        <v>38</v>
      </c>
      <c r="B15" s="17">
        <f>DailyStats!B71</f>
        <v>18.960999999999999</v>
      </c>
      <c r="C15" s="52">
        <f>DailyStats!D71</f>
        <v>41874</v>
      </c>
      <c r="D15" s="48"/>
      <c r="E15" s="53">
        <f>COUNT(DailyStats!D71:S71)</f>
        <v>1</v>
      </c>
      <c r="F15" s="12"/>
    </row>
    <row r="16" spans="1:7" x14ac:dyDescent="0.25">
      <c r="A16" s="5" t="s">
        <v>37</v>
      </c>
      <c r="B16" s="17">
        <f>DailyStats!B72</f>
        <v>14.222403225806458</v>
      </c>
      <c r="C16" s="54"/>
      <c r="D16" s="48"/>
      <c r="E16" s="53"/>
    </row>
    <row r="17" spans="1:6" x14ac:dyDescent="0.25">
      <c r="A17" s="5" t="s">
        <v>36</v>
      </c>
      <c r="B17" s="17">
        <f>DailyStats!B73</f>
        <v>8.9269999999999996</v>
      </c>
      <c r="C17" s="55">
        <f>DailyStats!D73</f>
        <v>41844</v>
      </c>
      <c r="D17" s="48"/>
      <c r="E17" s="53">
        <f>COUNT(DailyStats!D73:S73)</f>
        <v>1</v>
      </c>
      <c r="F17" s="12"/>
    </row>
    <row r="18" spans="1:6" x14ac:dyDescent="0.25">
      <c r="A18" s="5" t="s">
        <v>35</v>
      </c>
      <c r="B18" s="17">
        <f>DailyStats!B74</f>
        <v>2.4</v>
      </c>
      <c r="C18" s="55">
        <f>DailyStats!D74</f>
        <v>41832</v>
      </c>
      <c r="D18" s="48"/>
      <c r="E18" s="53">
        <f>COUNT(DailyStats!D74:S74)</f>
        <v>1</v>
      </c>
      <c r="F18" s="12"/>
    </row>
    <row r="19" spans="1:6" x14ac:dyDescent="0.25">
      <c r="A19" s="5" t="s">
        <v>9</v>
      </c>
      <c r="B19" s="2">
        <v>1488</v>
      </c>
      <c r="C19" s="54"/>
      <c r="D19" s="48"/>
      <c r="E19" s="53"/>
    </row>
    <row r="20" spans="1:6" x14ac:dyDescent="0.25">
      <c r="A20" s="5" t="s">
        <v>10</v>
      </c>
      <c r="B20" s="2" t="s">
        <v>30</v>
      </c>
      <c r="C20" s="54"/>
      <c r="D20" s="48"/>
      <c r="E20" s="53"/>
    </row>
    <row r="21" spans="1:6" x14ac:dyDescent="0.25">
      <c r="A21" s="5" t="s">
        <v>39</v>
      </c>
      <c r="B21" s="17">
        <f>MWAT!E4</f>
        <v>14.8961249999999</v>
      </c>
      <c r="C21" s="56">
        <f>MWAT!F4</f>
        <v>41870</v>
      </c>
      <c r="D21" s="48"/>
      <c r="E21" s="57">
        <f>COUNT(MWAT!F4:F23)</f>
        <v>2</v>
      </c>
      <c r="F21" s="12"/>
    </row>
    <row r="22" spans="1:6" x14ac:dyDescent="0.25">
      <c r="A22" s="5" t="s">
        <v>40</v>
      </c>
      <c r="B22" s="17">
        <f>MWMT!E4</f>
        <v>17.6458571428571</v>
      </c>
      <c r="C22" s="56">
        <f>MWMT!F4</f>
        <v>41848</v>
      </c>
      <c r="D22" s="48"/>
      <c r="E22" s="57">
        <f>COUNT(MWMT!F4:F23)</f>
        <v>5</v>
      </c>
      <c r="F22" s="12"/>
    </row>
    <row r="24" spans="1:6" x14ac:dyDescent="0.25">
      <c r="A24" s="3" t="s">
        <v>28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7"/>
  <sheetViews>
    <sheetView zoomScaleNormal="100" workbookViewId="0">
      <pane ySplit="3" topLeftCell="A58" activePane="bottomLeft" state="frozen"/>
      <selection pane="bottomLeft" activeCell="H71" sqref="H71"/>
    </sheetView>
  </sheetViews>
  <sheetFormatPr defaultColWidth="8.85546875" defaultRowHeight="15" x14ac:dyDescent="0.25"/>
  <cols>
    <col min="1" max="1" width="24.85546875" bestFit="1" customWidth="1"/>
    <col min="2" max="2" width="16.5703125" customWidth="1"/>
    <col min="3" max="3" width="12.28515625" bestFit="1" customWidth="1"/>
    <col min="4" max="5" width="10.28515625" customWidth="1"/>
    <col min="6" max="6" width="10" bestFit="1" customWidth="1"/>
    <col min="7" max="7" width="6.7109375" bestFit="1" customWidth="1"/>
    <col min="8" max="8" width="10" bestFit="1" customWidth="1"/>
  </cols>
  <sheetData>
    <row r="1" spans="1:9" ht="21" x14ac:dyDescent="0.35">
      <c r="A1" s="50" t="s">
        <v>32</v>
      </c>
      <c r="B1" s="50"/>
      <c r="C1" s="50"/>
      <c r="D1" s="50"/>
    </row>
    <row r="2" spans="1:9" x14ac:dyDescent="0.25">
      <c r="A2" s="44" t="str">
        <f>LEFT(StatSummary!B7, LEN(StatSummary!B7)-8)&amp;"_DailyStats.csv"</f>
        <v>PRW14a_1150632_Temp_Summ_DailyStats.csv</v>
      </c>
      <c r="F2" s="2" t="s">
        <v>133</v>
      </c>
      <c r="G2" s="2" t="s">
        <v>133</v>
      </c>
      <c r="H2" s="2" t="s">
        <v>134</v>
      </c>
      <c r="I2" s="2" t="s">
        <v>134</v>
      </c>
    </row>
    <row r="3" spans="1:9" ht="30.75" thickBot="1" x14ac:dyDescent="0.3">
      <c r="A3" s="14" t="s">
        <v>12</v>
      </c>
      <c r="B3" s="47" t="s">
        <v>124</v>
      </c>
      <c r="C3" s="47" t="s">
        <v>123</v>
      </c>
      <c r="D3" s="47" t="s">
        <v>122</v>
      </c>
      <c r="E3" s="47" t="s">
        <v>121</v>
      </c>
      <c r="F3" s="60" t="s">
        <v>135</v>
      </c>
      <c r="G3" s="60" t="s">
        <v>136</v>
      </c>
      <c r="H3" s="60" t="s">
        <v>137</v>
      </c>
      <c r="I3" s="60" t="s">
        <v>138</v>
      </c>
    </row>
    <row r="4" spans="1:9" x14ac:dyDescent="0.25">
      <c r="A4" s="6">
        <v>41821</v>
      </c>
      <c r="B4" s="18">
        <v>10.956</v>
      </c>
      <c r="C4" s="18">
        <v>16.986999999999998</v>
      </c>
      <c r="D4" s="18">
        <v>13.912000000000001</v>
      </c>
      <c r="E4" s="18">
        <v>6.0309999999999997</v>
      </c>
      <c r="F4" s="18"/>
      <c r="G4" s="18"/>
      <c r="H4" s="18"/>
      <c r="I4" s="18"/>
    </row>
    <row r="5" spans="1:9" x14ac:dyDescent="0.25">
      <c r="A5" s="6">
        <v>41822</v>
      </c>
      <c r="B5" s="18">
        <v>13.425000000000001</v>
      </c>
      <c r="C5" s="18">
        <v>16.533999999999999</v>
      </c>
      <c r="D5" s="18">
        <v>14.619</v>
      </c>
      <c r="E5" s="18">
        <v>3.109</v>
      </c>
      <c r="F5" s="18"/>
      <c r="G5" s="18"/>
      <c r="H5" s="18"/>
      <c r="I5" s="18"/>
    </row>
    <row r="6" spans="1:9" x14ac:dyDescent="0.25">
      <c r="A6" s="6">
        <v>41823</v>
      </c>
      <c r="B6" s="18">
        <v>13.185</v>
      </c>
      <c r="C6" s="18">
        <v>16.677</v>
      </c>
      <c r="D6" s="18">
        <v>14.298</v>
      </c>
      <c r="E6" s="18">
        <v>3.492</v>
      </c>
      <c r="F6" s="18"/>
      <c r="G6" s="18"/>
      <c r="H6" s="18"/>
      <c r="I6" s="18"/>
    </row>
    <row r="7" spans="1:9" x14ac:dyDescent="0.25">
      <c r="A7" s="6">
        <v>41824</v>
      </c>
      <c r="B7" s="18">
        <v>12.025</v>
      </c>
      <c r="C7" s="18">
        <v>15.914999999999999</v>
      </c>
      <c r="D7" s="18">
        <v>13.613</v>
      </c>
      <c r="E7" s="18">
        <v>3.89</v>
      </c>
      <c r="F7" s="18"/>
      <c r="G7" s="18"/>
      <c r="H7" s="18"/>
      <c r="I7" s="18"/>
    </row>
    <row r="8" spans="1:9" x14ac:dyDescent="0.25">
      <c r="A8" s="6">
        <v>41825</v>
      </c>
      <c r="B8" s="18">
        <v>11.565</v>
      </c>
      <c r="C8" s="18">
        <v>16.654</v>
      </c>
      <c r="D8" s="18">
        <v>13.779</v>
      </c>
      <c r="E8" s="18">
        <v>5.0890000000000004</v>
      </c>
      <c r="F8" s="18"/>
      <c r="G8" s="18"/>
      <c r="H8" s="18"/>
      <c r="I8" s="18"/>
    </row>
    <row r="9" spans="1:9" x14ac:dyDescent="0.25">
      <c r="A9" s="6">
        <v>41826</v>
      </c>
      <c r="B9" s="18">
        <v>12.461</v>
      </c>
      <c r="C9" s="18">
        <v>17.795999999999999</v>
      </c>
      <c r="D9" s="18">
        <v>14.688000000000001</v>
      </c>
      <c r="E9" s="18">
        <v>5.335</v>
      </c>
      <c r="F9" s="18"/>
      <c r="G9" s="18"/>
      <c r="H9" s="18"/>
      <c r="I9" s="18"/>
    </row>
    <row r="10" spans="1:9" x14ac:dyDescent="0.25">
      <c r="A10" s="6">
        <v>41827</v>
      </c>
      <c r="B10" s="18">
        <v>12.798999999999999</v>
      </c>
      <c r="C10" s="18">
        <v>18.105</v>
      </c>
      <c r="D10" s="18">
        <v>14.927</v>
      </c>
      <c r="E10" s="18">
        <v>5.306</v>
      </c>
      <c r="F10" s="18"/>
      <c r="G10" s="18"/>
      <c r="H10" s="18"/>
      <c r="I10" s="18"/>
    </row>
    <row r="11" spans="1:9" x14ac:dyDescent="0.25">
      <c r="A11" s="6">
        <v>41828</v>
      </c>
      <c r="B11" s="18">
        <v>13.233000000000001</v>
      </c>
      <c r="C11" s="18">
        <v>17.13</v>
      </c>
      <c r="D11" s="18">
        <v>14.656000000000001</v>
      </c>
      <c r="E11" s="18">
        <v>3.8969999999999998</v>
      </c>
      <c r="F11" s="18"/>
      <c r="G11" s="18"/>
      <c r="H11" s="18"/>
      <c r="I11" s="18"/>
    </row>
    <row r="12" spans="1:9" x14ac:dyDescent="0.25">
      <c r="A12" s="6">
        <v>41829</v>
      </c>
      <c r="B12" s="18">
        <v>12.63</v>
      </c>
      <c r="C12" s="18">
        <v>17.463000000000001</v>
      </c>
      <c r="D12" s="18">
        <v>14.458</v>
      </c>
      <c r="E12" s="18">
        <v>4.8330000000000002</v>
      </c>
      <c r="F12" s="18"/>
      <c r="G12" s="18"/>
      <c r="H12" s="18"/>
      <c r="I12" s="18"/>
    </row>
    <row r="13" spans="1:9" x14ac:dyDescent="0.25">
      <c r="A13" s="6">
        <v>41830</v>
      </c>
      <c r="B13" s="18">
        <v>12.413</v>
      </c>
      <c r="C13" s="18">
        <v>16.725000000000001</v>
      </c>
      <c r="D13" s="18">
        <v>14.112</v>
      </c>
      <c r="E13" s="18">
        <v>4.3120000000000003</v>
      </c>
      <c r="F13" s="18"/>
      <c r="G13" s="18"/>
      <c r="H13" s="18"/>
      <c r="I13" s="18"/>
    </row>
    <row r="14" spans="1:9" x14ac:dyDescent="0.25">
      <c r="A14" s="6">
        <v>41831</v>
      </c>
      <c r="B14" s="18">
        <v>12.606</v>
      </c>
      <c r="C14" s="18">
        <v>15.366</v>
      </c>
      <c r="D14" s="18">
        <v>13.757</v>
      </c>
      <c r="E14" s="18">
        <v>2.76</v>
      </c>
      <c r="F14" s="18"/>
      <c r="G14" s="18"/>
      <c r="H14" s="18"/>
      <c r="I14" s="18"/>
    </row>
    <row r="15" spans="1:9" x14ac:dyDescent="0.25">
      <c r="A15" s="6">
        <v>41832</v>
      </c>
      <c r="B15" s="18">
        <v>12.727</v>
      </c>
      <c r="C15" s="18">
        <v>15.127000000000001</v>
      </c>
      <c r="D15" s="18">
        <v>13.721</v>
      </c>
      <c r="E15" s="18">
        <v>2.4</v>
      </c>
      <c r="F15" s="18"/>
      <c r="G15" s="18"/>
      <c r="H15" s="18"/>
      <c r="I15" s="18"/>
    </row>
    <row r="16" spans="1:9" x14ac:dyDescent="0.25">
      <c r="A16" s="6">
        <v>41833</v>
      </c>
      <c r="B16" s="18">
        <v>12.509</v>
      </c>
      <c r="C16" s="18">
        <v>15.532999999999999</v>
      </c>
      <c r="D16" s="18">
        <v>13.855</v>
      </c>
      <c r="E16" s="18">
        <v>3.024</v>
      </c>
      <c r="F16" s="18"/>
      <c r="G16" s="18"/>
      <c r="H16" s="18"/>
      <c r="I16" s="18"/>
    </row>
    <row r="17" spans="1:9" x14ac:dyDescent="0.25">
      <c r="A17" s="6">
        <v>41834</v>
      </c>
      <c r="B17" s="18">
        <v>12.582000000000001</v>
      </c>
      <c r="C17" s="18">
        <v>17.271999999999998</v>
      </c>
      <c r="D17" s="18">
        <v>14.693</v>
      </c>
      <c r="E17" s="18">
        <v>4.6900000000000004</v>
      </c>
      <c r="F17" s="18"/>
      <c r="G17" s="18"/>
      <c r="H17" s="18"/>
      <c r="I17" s="18"/>
    </row>
    <row r="18" spans="1:9" x14ac:dyDescent="0.25">
      <c r="A18" s="6">
        <v>41835</v>
      </c>
      <c r="B18" s="18">
        <v>11.443</v>
      </c>
      <c r="C18" s="18">
        <v>17.867000000000001</v>
      </c>
      <c r="D18" s="18">
        <v>14.353</v>
      </c>
      <c r="E18" s="18">
        <v>6.4240000000000004</v>
      </c>
      <c r="F18" s="18"/>
      <c r="G18" s="18"/>
      <c r="H18" s="18"/>
      <c r="I18" s="18"/>
    </row>
    <row r="19" spans="1:9" x14ac:dyDescent="0.25">
      <c r="A19" s="6">
        <v>41836</v>
      </c>
      <c r="B19" s="18">
        <v>11.662000000000001</v>
      </c>
      <c r="C19" s="18">
        <v>17.558</v>
      </c>
      <c r="D19" s="18">
        <v>14.263</v>
      </c>
      <c r="E19" s="18">
        <v>5.8959999999999999</v>
      </c>
      <c r="F19" s="18"/>
      <c r="G19" s="18"/>
      <c r="H19" s="18"/>
      <c r="I19" s="18"/>
    </row>
    <row r="20" spans="1:9" x14ac:dyDescent="0.25">
      <c r="A20" s="6">
        <v>41837</v>
      </c>
      <c r="B20" s="18">
        <v>13.064</v>
      </c>
      <c r="C20" s="18">
        <v>16.748999999999999</v>
      </c>
      <c r="D20" s="18">
        <v>14.488</v>
      </c>
      <c r="E20" s="18">
        <v>3.6850000000000001</v>
      </c>
      <c r="F20" s="18"/>
      <c r="G20" s="18"/>
      <c r="H20" s="18"/>
      <c r="I20" s="18"/>
    </row>
    <row r="21" spans="1:9" x14ac:dyDescent="0.25">
      <c r="A21" s="6">
        <v>41838</v>
      </c>
      <c r="B21" s="18">
        <v>12.436999999999999</v>
      </c>
      <c r="C21" s="18">
        <v>16.344000000000001</v>
      </c>
      <c r="D21" s="18">
        <v>13.647</v>
      </c>
      <c r="E21" s="18">
        <v>3.907</v>
      </c>
      <c r="F21" s="18"/>
      <c r="G21" s="18"/>
      <c r="H21" s="18"/>
      <c r="I21" s="18"/>
    </row>
    <row r="22" spans="1:9" x14ac:dyDescent="0.25">
      <c r="A22" s="6">
        <v>41839</v>
      </c>
      <c r="B22" s="18">
        <v>11.565</v>
      </c>
      <c r="C22" s="18">
        <v>16.606000000000002</v>
      </c>
      <c r="D22" s="18">
        <v>13.835000000000001</v>
      </c>
      <c r="E22" s="18">
        <v>5.0410000000000004</v>
      </c>
      <c r="F22" s="18"/>
      <c r="G22" s="18"/>
      <c r="H22" s="18"/>
      <c r="I22" s="18"/>
    </row>
    <row r="23" spans="1:9" x14ac:dyDescent="0.25">
      <c r="A23" s="6">
        <v>41840</v>
      </c>
      <c r="B23" s="18">
        <v>11.807</v>
      </c>
      <c r="C23" s="18">
        <v>16.725000000000001</v>
      </c>
      <c r="D23" s="18">
        <v>13.837999999999999</v>
      </c>
      <c r="E23" s="18">
        <v>4.9180000000000001</v>
      </c>
      <c r="F23" s="18"/>
      <c r="G23" s="18"/>
      <c r="H23" s="18"/>
      <c r="I23" s="18"/>
    </row>
    <row r="24" spans="1:9" x14ac:dyDescent="0.25">
      <c r="A24" s="6">
        <v>41841</v>
      </c>
      <c r="B24" s="18">
        <v>13.185</v>
      </c>
      <c r="C24" s="18">
        <v>16.725000000000001</v>
      </c>
      <c r="D24" s="18">
        <v>14.427</v>
      </c>
      <c r="E24" s="18">
        <v>3.54</v>
      </c>
      <c r="F24" s="18"/>
      <c r="G24" s="18"/>
      <c r="H24" s="18"/>
      <c r="I24" s="18"/>
    </row>
    <row r="25" spans="1:9" x14ac:dyDescent="0.25">
      <c r="A25" s="6">
        <v>41842</v>
      </c>
      <c r="B25" s="18">
        <v>11.904</v>
      </c>
      <c r="C25" s="18">
        <v>17.439</v>
      </c>
      <c r="D25" s="18">
        <v>14.564</v>
      </c>
      <c r="E25" s="18">
        <v>5.5350000000000001</v>
      </c>
      <c r="F25" s="18"/>
      <c r="G25" s="18"/>
      <c r="H25" s="18"/>
      <c r="I25" s="18"/>
    </row>
    <row r="26" spans="1:9" x14ac:dyDescent="0.25">
      <c r="A26" s="6">
        <v>41843</v>
      </c>
      <c r="B26" s="18">
        <v>12.484999999999999</v>
      </c>
      <c r="C26" s="18">
        <v>16.582000000000001</v>
      </c>
      <c r="D26" s="18">
        <v>15.065</v>
      </c>
      <c r="E26" s="18">
        <v>4.0970000000000004</v>
      </c>
      <c r="F26" s="18"/>
      <c r="G26" s="18"/>
      <c r="H26" s="18"/>
      <c r="I26" s="18"/>
    </row>
    <row r="27" spans="1:9" x14ac:dyDescent="0.25">
      <c r="A27" s="6">
        <v>41844</v>
      </c>
      <c r="B27" s="18">
        <v>9.5340000000000007</v>
      </c>
      <c r="C27" s="18">
        <v>18.460999999999999</v>
      </c>
      <c r="D27" s="18">
        <v>14.082000000000001</v>
      </c>
      <c r="E27" s="18">
        <v>8.9269999999999996</v>
      </c>
      <c r="F27" s="18"/>
      <c r="G27" s="18"/>
      <c r="H27" s="18"/>
      <c r="I27" s="18"/>
    </row>
    <row r="28" spans="1:9" x14ac:dyDescent="0.25">
      <c r="A28" s="6">
        <v>41845</v>
      </c>
      <c r="B28" s="18">
        <v>10.614000000000001</v>
      </c>
      <c r="C28" s="18">
        <v>18.247</v>
      </c>
      <c r="D28" s="18">
        <v>13.855</v>
      </c>
      <c r="E28" s="18">
        <v>7.633</v>
      </c>
      <c r="F28" s="18"/>
      <c r="G28" s="18"/>
      <c r="H28" s="18"/>
      <c r="I28" s="18"/>
    </row>
    <row r="29" spans="1:9" x14ac:dyDescent="0.25">
      <c r="A29" s="6">
        <v>41846</v>
      </c>
      <c r="B29" s="18">
        <v>9.3610000000000007</v>
      </c>
      <c r="C29" s="18">
        <v>17.390999999999998</v>
      </c>
      <c r="D29" s="18">
        <v>13.263999999999999</v>
      </c>
      <c r="E29" s="18">
        <v>8.0299999999999994</v>
      </c>
      <c r="F29" s="18"/>
      <c r="G29" s="18"/>
      <c r="H29" s="18"/>
      <c r="I29" s="18"/>
    </row>
    <row r="30" spans="1:9" x14ac:dyDescent="0.25">
      <c r="A30" s="6">
        <v>41847</v>
      </c>
      <c r="B30" s="18">
        <v>10.81</v>
      </c>
      <c r="C30" s="18">
        <v>17.914999999999999</v>
      </c>
      <c r="D30" s="18">
        <v>14.131</v>
      </c>
      <c r="E30" s="18">
        <v>7.1050000000000004</v>
      </c>
      <c r="F30" s="18"/>
      <c r="G30" s="18"/>
      <c r="H30" s="18"/>
      <c r="I30" s="18"/>
    </row>
    <row r="31" spans="1:9" x14ac:dyDescent="0.25">
      <c r="A31" s="6">
        <v>41848</v>
      </c>
      <c r="B31" s="18">
        <v>11.686</v>
      </c>
      <c r="C31" s="18">
        <v>17.486000000000001</v>
      </c>
      <c r="D31" s="18">
        <v>14.172000000000001</v>
      </c>
      <c r="E31" s="18">
        <v>5.8</v>
      </c>
      <c r="F31" s="18"/>
      <c r="G31" s="18"/>
      <c r="H31" s="18"/>
      <c r="I31" s="18"/>
    </row>
    <row r="32" spans="1:9" x14ac:dyDescent="0.25">
      <c r="A32" s="6">
        <v>41849</v>
      </c>
      <c r="B32" s="18">
        <v>12.195</v>
      </c>
      <c r="C32" s="18">
        <v>16.510999999999999</v>
      </c>
      <c r="D32" s="18">
        <v>13.922000000000001</v>
      </c>
      <c r="E32" s="18">
        <v>4.3159999999999998</v>
      </c>
      <c r="F32" s="18"/>
      <c r="G32" s="18"/>
      <c r="H32" s="18"/>
      <c r="I32" s="18"/>
    </row>
    <row r="33" spans="1:9" x14ac:dyDescent="0.25">
      <c r="A33" s="6">
        <v>41850</v>
      </c>
      <c r="B33" s="18">
        <v>11.565</v>
      </c>
      <c r="C33" s="18">
        <v>16.795999999999999</v>
      </c>
      <c r="D33" s="18">
        <v>13.939</v>
      </c>
      <c r="E33" s="18">
        <v>5.2309999999999999</v>
      </c>
      <c r="F33" s="18"/>
      <c r="G33" s="18"/>
      <c r="H33" s="18"/>
      <c r="I33" s="18"/>
    </row>
    <row r="34" spans="1:9" x14ac:dyDescent="0.25">
      <c r="A34" s="6">
        <v>41851</v>
      </c>
      <c r="B34" s="18">
        <v>11.565</v>
      </c>
      <c r="C34" s="18">
        <v>17.010999999999999</v>
      </c>
      <c r="D34" s="18">
        <v>14.023999999999999</v>
      </c>
      <c r="E34" s="18">
        <v>5.4459999999999997</v>
      </c>
      <c r="F34" s="18"/>
      <c r="G34" s="18"/>
      <c r="H34" s="18"/>
      <c r="I34" s="18"/>
    </row>
    <row r="35" spans="1:9" x14ac:dyDescent="0.25">
      <c r="A35" s="6">
        <v>41852</v>
      </c>
      <c r="B35" s="18">
        <v>12.195</v>
      </c>
      <c r="C35" s="18">
        <v>16.654</v>
      </c>
      <c r="D35" s="18">
        <v>14.055</v>
      </c>
      <c r="E35" s="18">
        <v>4.4589999999999996</v>
      </c>
      <c r="F35" s="18"/>
      <c r="G35" s="18"/>
      <c r="H35" s="18"/>
      <c r="I35" s="18"/>
    </row>
    <row r="36" spans="1:9" x14ac:dyDescent="0.25">
      <c r="A36" s="6">
        <v>41853</v>
      </c>
      <c r="B36" s="18">
        <v>12.992000000000001</v>
      </c>
      <c r="C36" s="18">
        <v>17.082000000000001</v>
      </c>
      <c r="D36" s="18">
        <v>14.499000000000001</v>
      </c>
      <c r="E36" s="18">
        <v>4.09</v>
      </c>
      <c r="F36" s="18"/>
      <c r="G36" s="18"/>
      <c r="H36" s="18"/>
      <c r="I36" s="18"/>
    </row>
    <row r="37" spans="1:9" x14ac:dyDescent="0.25">
      <c r="A37" s="6">
        <v>41854</v>
      </c>
      <c r="B37" s="18">
        <v>13.137</v>
      </c>
      <c r="C37" s="18">
        <v>16.986999999999998</v>
      </c>
      <c r="D37" s="18">
        <v>14.458</v>
      </c>
      <c r="E37" s="18">
        <v>3.85</v>
      </c>
      <c r="F37" s="18"/>
      <c r="G37" s="18"/>
      <c r="H37" s="18"/>
      <c r="I37" s="18"/>
    </row>
    <row r="38" spans="1:9" x14ac:dyDescent="0.25">
      <c r="A38" s="6">
        <v>41855</v>
      </c>
      <c r="B38" s="18">
        <v>12.534000000000001</v>
      </c>
      <c r="C38" s="18">
        <v>16.748999999999999</v>
      </c>
      <c r="D38" s="18">
        <v>14.000999999999999</v>
      </c>
      <c r="E38" s="18">
        <v>4.2149999999999999</v>
      </c>
      <c r="F38" s="18"/>
      <c r="G38" s="18"/>
      <c r="H38" s="18"/>
      <c r="I38" s="18"/>
    </row>
    <row r="39" spans="1:9" x14ac:dyDescent="0.25">
      <c r="A39" s="6">
        <v>41856</v>
      </c>
      <c r="B39" s="18">
        <v>13.161</v>
      </c>
      <c r="C39" s="18">
        <v>15.819000000000001</v>
      </c>
      <c r="D39" s="18">
        <v>14.191000000000001</v>
      </c>
      <c r="E39" s="18">
        <v>2.6579999999999999</v>
      </c>
      <c r="F39" s="18"/>
      <c r="G39" s="18"/>
      <c r="H39" s="18"/>
      <c r="I39" s="18"/>
    </row>
    <row r="40" spans="1:9" x14ac:dyDescent="0.25">
      <c r="A40" s="6">
        <v>41857</v>
      </c>
      <c r="B40" s="18">
        <v>12.436999999999999</v>
      </c>
      <c r="C40" s="18">
        <v>16.701000000000001</v>
      </c>
      <c r="D40" s="18">
        <v>14.086</v>
      </c>
      <c r="E40" s="18">
        <v>4.2640000000000002</v>
      </c>
      <c r="F40" s="18"/>
      <c r="G40" s="18"/>
      <c r="H40" s="18"/>
      <c r="I40" s="18"/>
    </row>
    <row r="41" spans="1:9" x14ac:dyDescent="0.25">
      <c r="A41" s="6">
        <v>41858</v>
      </c>
      <c r="B41" s="18">
        <v>12.823</v>
      </c>
      <c r="C41" s="18">
        <v>17.106000000000002</v>
      </c>
      <c r="D41" s="18">
        <v>14.217000000000001</v>
      </c>
      <c r="E41" s="18">
        <v>4.2830000000000004</v>
      </c>
      <c r="F41" s="18"/>
      <c r="G41" s="18"/>
      <c r="H41" s="18"/>
      <c r="I41" s="18"/>
    </row>
    <row r="42" spans="1:9" x14ac:dyDescent="0.25">
      <c r="A42" s="6">
        <v>41859</v>
      </c>
      <c r="B42" s="18">
        <v>11.686</v>
      </c>
      <c r="C42" s="18">
        <v>16.963000000000001</v>
      </c>
      <c r="D42" s="18">
        <v>14.089</v>
      </c>
      <c r="E42" s="18">
        <v>5.2770000000000001</v>
      </c>
      <c r="F42" s="18"/>
      <c r="G42" s="18"/>
      <c r="H42" s="18"/>
      <c r="I42" s="18"/>
    </row>
    <row r="43" spans="1:9" x14ac:dyDescent="0.25">
      <c r="A43" s="6">
        <v>41860</v>
      </c>
      <c r="B43" s="18">
        <v>9.8290000000000006</v>
      </c>
      <c r="C43" s="18">
        <v>16.439</v>
      </c>
      <c r="D43" s="18">
        <v>13.045999999999999</v>
      </c>
      <c r="E43" s="18">
        <v>6.61</v>
      </c>
      <c r="F43" s="18"/>
      <c r="G43" s="18"/>
      <c r="H43" s="18"/>
      <c r="I43" s="18"/>
    </row>
    <row r="44" spans="1:9" x14ac:dyDescent="0.25">
      <c r="A44" s="6">
        <v>41861</v>
      </c>
      <c r="B44" s="18">
        <v>11.346</v>
      </c>
      <c r="C44" s="18">
        <v>16.558</v>
      </c>
      <c r="D44" s="18">
        <v>13.571</v>
      </c>
      <c r="E44" s="18">
        <v>5.2119999999999997</v>
      </c>
      <c r="F44" s="18"/>
      <c r="G44" s="18"/>
      <c r="H44" s="18"/>
      <c r="I44" s="18"/>
    </row>
    <row r="45" spans="1:9" x14ac:dyDescent="0.25">
      <c r="A45" s="6">
        <v>41862</v>
      </c>
      <c r="B45" s="18">
        <v>11.565</v>
      </c>
      <c r="C45" s="18">
        <v>15.795999999999999</v>
      </c>
      <c r="D45" s="18">
        <v>13.135999999999999</v>
      </c>
      <c r="E45" s="18">
        <v>4.2309999999999999</v>
      </c>
      <c r="F45" s="18"/>
      <c r="G45" s="18"/>
      <c r="H45" s="18"/>
      <c r="I45" s="18"/>
    </row>
    <row r="46" spans="1:9" x14ac:dyDescent="0.25">
      <c r="A46" s="6">
        <v>41863</v>
      </c>
      <c r="B46" s="18">
        <v>11.297000000000001</v>
      </c>
      <c r="C46" s="18">
        <v>15.294</v>
      </c>
      <c r="D46" s="18">
        <v>13.236000000000001</v>
      </c>
      <c r="E46" s="18">
        <v>3.9969999999999999</v>
      </c>
      <c r="F46" s="18"/>
      <c r="G46" s="18"/>
      <c r="H46" s="18"/>
      <c r="I46" s="18"/>
    </row>
    <row r="47" spans="1:9" x14ac:dyDescent="0.25">
      <c r="A47" s="6">
        <v>41864</v>
      </c>
      <c r="B47" s="18">
        <v>12.823</v>
      </c>
      <c r="C47" s="18">
        <v>17.201000000000001</v>
      </c>
      <c r="D47" s="18">
        <v>14.484999999999999</v>
      </c>
      <c r="E47" s="18">
        <v>4.3780000000000001</v>
      </c>
      <c r="F47" s="18"/>
      <c r="G47" s="18"/>
      <c r="H47" s="18"/>
      <c r="I47" s="18"/>
    </row>
    <row r="48" spans="1:9" x14ac:dyDescent="0.25">
      <c r="A48" s="6">
        <v>41865</v>
      </c>
      <c r="B48" s="18">
        <v>12.582000000000001</v>
      </c>
      <c r="C48" s="18">
        <v>18.175999999999998</v>
      </c>
      <c r="D48" s="18">
        <v>15.276999999999999</v>
      </c>
      <c r="E48" s="18">
        <v>5.5940000000000003</v>
      </c>
      <c r="F48" s="18"/>
      <c r="G48" s="18"/>
      <c r="H48" s="18"/>
      <c r="I48" s="18"/>
    </row>
    <row r="49" spans="1:9" x14ac:dyDescent="0.25">
      <c r="A49" s="6">
        <v>41866</v>
      </c>
      <c r="B49" s="18">
        <v>14.721</v>
      </c>
      <c r="C49" s="18">
        <v>18.460999999999999</v>
      </c>
      <c r="D49" s="18">
        <v>15.989000000000001</v>
      </c>
      <c r="E49" s="18">
        <v>3.74</v>
      </c>
      <c r="F49" s="18"/>
      <c r="G49" s="18"/>
      <c r="H49" s="18"/>
      <c r="I49" s="18"/>
    </row>
    <row r="50" spans="1:9" x14ac:dyDescent="0.25">
      <c r="A50" s="6">
        <v>41867</v>
      </c>
      <c r="B50" s="18">
        <v>13.401</v>
      </c>
      <c r="C50" s="18">
        <v>17.867000000000001</v>
      </c>
      <c r="D50" s="18">
        <v>14.851000000000001</v>
      </c>
      <c r="E50" s="18">
        <v>4.4660000000000002</v>
      </c>
      <c r="F50" s="18"/>
      <c r="G50" s="18"/>
      <c r="H50" s="18"/>
      <c r="I50" s="18"/>
    </row>
    <row r="51" spans="1:9" x14ac:dyDescent="0.25">
      <c r="A51" s="6">
        <v>41868</v>
      </c>
      <c r="B51" s="18">
        <v>12.944000000000001</v>
      </c>
      <c r="C51" s="18">
        <v>16.773</v>
      </c>
      <c r="D51" s="18">
        <v>14.445</v>
      </c>
      <c r="E51" s="18">
        <v>3.8290000000000002</v>
      </c>
      <c r="F51" s="18"/>
      <c r="G51" s="18"/>
      <c r="H51" s="18"/>
      <c r="I51" s="18"/>
    </row>
    <row r="52" spans="1:9" x14ac:dyDescent="0.25">
      <c r="A52" s="6">
        <v>41869</v>
      </c>
      <c r="B52" s="18">
        <v>13.112</v>
      </c>
      <c r="C52" s="18">
        <v>16.701000000000001</v>
      </c>
      <c r="D52" s="18">
        <v>14.304</v>
      </c>
      <c r="E52" s="18">
        <v>3.589</v>
      </c>
      <c r="F52" s="18"/>
      <c r="G52" s="18"/>
      <c r="H52" s="18"/>
      <c r="I52" s="18"/>
    </row>
    <row r="53" spans="1:9" x14ac:dyDescent="0.25">
      <c r="A53" s="6">
        <v>41870</v>
      </c>
      <c r="B53" s="18">
        <v>13.137</v>
      </c>
      <c r="C53" s="18">
        <v>16.844000000000001</v>
      </c>
      <c r="D53" s="18">
        <v>14.611000000000001</v>
      </c>
      <c r="E53" s="18">
        <v>3.7069999999999999</v>
      </c>
      <c r="F53" s="18"/>
      <c r="G53" s="18"/>
      <c r="H53" s="18"/>
      <c r="I53" s="18"/>
    </row>
    <row r="54" spans="1:9" x14ac:dyDescent="0.25">
      <c r="A54" s="6">
        <v>41871</v>
      </c>
      <c r="B54" s="18">
        <v>12.534000000000001</v>
      </c>
      <c r="C54" s="18">
        <v>18.343</v>
      </c>
      <c r="D54" s="18">
        <v>14.795999999999999</v>
      </c>
      <c r="E54" s="18">
        <v>5.8090000000000002</v>
      </c>
      <c r="F54" s="18"/>
      <c r="G54" s="18"/>
      <c r="H54" s="18"/>
      <c r="I54" s="18"/>
    </row>
    <row r="55" spans="1:9" x14ac:dyDescent="0.25">
      <c r="A55" s="6">
        <v>41872</v>
      </c>
      <c r="B55" s="18">
        <v>10.222</v>
      </c>
      <c r="C55" s="18">
        <v>17.748000000000001</v>
      </c>
      <c r="D55" s="18">
        <v>13.701000000000001</v>
      </c>
      <c r="E55" s="18">
        <v>7.5259999999999998</v>
      </c>
      <c r="F55" s="18"/>
      <c r="G55" s="18"/>
      <c r="H55" s="18"/>
      <c r="I55" s="18"/>
    </row>
    <row r="56" spans="1:9" x14ac:dyDescent="0.25">
      <c r="A56" s="6">
        <v>41873</v>
      </c>
      <c r="B56" s="18">
        <v>10.1</v>
      </c>
      <c r="C56" s="18">
        <v>17.629000000000001</v>
      </c>
      <c r="D56" s="18">
        <v>13.853999999999999</v>
      </c>
      <c r="E56" s="18">
        <v>7.5289999999999999</v>
      </c>
      <c r="F56" s="18"/>
      <c r="G56" s="18"/>
      <c r="H56" s="18"/>
      <c r="I56" s="18"/>
    </row>
    <row r="57" spans="1:9" x14ac:dyDescent="0.25">
      <c r="A57" s="6">
        <v>41874</v>
      </c>
      <c r="B57" s="18">
        <v>12.025</v>
      </c>
      <c r="C57" s="18">
        <v>18.960999999999999</v>
      </c>
      <c r="D57" s="18">
        <v>14.913</v>
      </c>
      <c r="E57" s="18">
        <v>6.9359999999999999</v>
      </c>
      <c r="F57" s="18"/>
      <c r="G57" s="18"/>
      <c r="H57" s="18"/>
      <c r="I57" s="18"/>
    </row>
    <row r="58" spans="1:9" x14ac:dyDescent="0.25">
      <c r="A58" s="6">
        <v>41875</v>
      </c>
      <c r="B58" s="18">
        <v>10.417999999999999</v>
      </c>
      <c r="C58" s="18">
        <v>16.701000000000001</v>
      </c>
      <c r="D58" s="18">
        <v>13.613</v>
      </c>
      <c r="E58" s="18">
        <v>6.2830000000000004</v>
      </c>
      <c r="F58" s="18"/>
      <c r="G58" s="18"/>
      <c r="H58" s="18"/>
      <c r="I58" s="18"/>
    </row>
    <row r="59" spans="1:9" x14ac:dyDescent="0.25">
      <c r="A59" s="6">
        <v>41876</v>
      </c>
      <c r="B59" s="18">
        <v>12.702999999999999</v>
      </c>
      <c r="C59" s="18">
        <v>16.677</v>
      </c>
      <c r="D59" s="18">
        <v>14.444000000000001</v>
      </c>
      <c r="E59" s="18">
        <v>3.9740000000000002</v>
      </c>
      <c r="F59" s="18"/>
      <c r="G59" s="18"/>
      <c r="H59" s="18"/>
      <c r="I59" s="18"/>
    </row>
    <row r="60" spans="1:9" x14ac:dyDescent="0.25">
      <c r="A60" s="6">
        <v>41877</v>
      </c>
      <c r="B60" s="18">
        <v>12.195</v>
      </c>
      <c r="C60" s="18">
        <v>16.225000000000001</v>
      </c>
      <c r="D60" s="18">
        <v>13.91</v>
      </c>
      <c r="E60" s="18">
        <v>4.03</v>
      </c>
      <c r="F60" s="18"/>
      <c r="G60" s="18"/>
      <c r="H60" s="18"/>
      <c r="I60" s="18"/>
    </row>
    <row r="61" spans="1:9" x14ac:dyDescent="0.25">
      <c r="A61" s="6">
        <v>41878</v>
      </c>
      <c r="B61" s="18">
        <v>12.000999999999999</v>
      </c>
      <c r="C61" s="18">
        <v>16.867999999999999</v>
      </c>
      <c r="D61" s="18">
        <v>14.032</v>
      </c>
      <c r="E61" s="18">
        <v>4.867</v>
      </c>
      <c r="F61" s="18"/>
      <c r="G61" s="18"/>
      <c r="H61" s="18"/>
      <c r="I61" s="18"/>
    </row>
    <row r="62" spans="1:9" x14ac:dyDescent="0.25">
      <c r="A62" s="6">
        <v>41879</v>
      </c>
      <c r="B62" s="18">
        <v>11.247999999999999</v>
      </c>
      <c r="C62" s="18">
        <v>17.201000000000001</v>
      </c>
      <c r="D62" s="18">
        <v>13.837999999999999</v>
      </c>
      <c r="E62" s="18">
        <v>5.9530000000000003</v>
      </c>
      <c r="F62" s="18"/>
      <c r="G62" s="18"/>
      <c r="H62" s="18"/>
      <c r="I62" s="18"/>
    </row>
    <row r="63" spans="1:9" x14ac:dyDescent="0.25">
      <c r="A63" s="6">
        <v>41880</v>
      </c>
      <c r="B63" s="18">
        <v>12.606</v>
      </c>
      <c r="C63" s="18">
        <v>16.914999999999999</v>
      </c>
      <c r="D63" s="18">
        <v>14.513</v>
      </c>
      <c r="E63" s="18">
        <v>4.3090000000000002</v>
      </c>
      <c r="F63" s="18"/>
      <c r="G63" s="18"/>
      <c r="H63" s="18"/>
      <c r="I63" s="18"/>
    </row>
    <row r="64" spans="1:9" x14ac:dyDescent="0.25">
      <c r="A64" s="6">
        <v>41881</v>
      </c>
      <c r="B64" s="18">
        <v>13.762</v>
      </c>
      <c r="C64" s="18">
        <v>18.343</v>
      </c>
      <c r="D64" s="18">
        <v>15.8</v>
      </c>
      <c r="E64" s="18">
        <v>4.5810000000000004</v>
      </c>
      <c r="F64" s="18"/>
      <c r="G64" s="18"/>
      <c r="H64" s="18"/>
      <c r="I64" s="18"/>
    </row>
    <row r="65" spans="1:14" x14ac:dyDescent="0.25">
      <c r="A65" s="6">
        <v>41882</v>
      </c>
      <c r="B65" s="18">
        <v>11.662000000000001</v>
      </c>
      <c r="C65" s="18">
        <v>18.2</v>
      </c>
      <c r="D65" s="18">
        <v>14.871</v>
      </c>
      <c r="E65" s="18">
        <v>6.5380000000000003</v>
      </c>
      <c r="F65" s="18"/>
      <c r="G65" s="18"/>
      <c r="H65" s="18"/>
      <c r="I65" s="18"/>
    </row>
    <row r="68" spans="1:14" x14ac:dyDescent="0.25">
      <c r="F68" s="7" t="s">
        <v>139</v>
      </c>
      <c r="G68" s="61">
        <f>SUM(G4:G65)</f>
        <v>0</v>
      </c>
      <c r="H68" s="7" t="s">
        <v>139</v>
      </c>
      <c r="I68" s="61">
        <f>SUM(I4:I65)</f>
        <v>0</v>
      </c>
    </row>
    <row r="69" spans="1:14" x14ac:dyDescent="0.25">
      <c r="D69" s="1" t="s">
        <v>13</v>
      </c>
    </row>
    <row r="70" spans="1:14" x14ac:dyDescent="0.25">
      <c r="A70" s="8" t="s">
        <v>14</v>
      </c>
      <c r="B70" s="9">
        <f>MIN(B4:B65)</f>
        <v>9.3610000000000007</v>
      </c>
      <c r="C70" s="10" t="s">
        <v>15</v>
      </c>
      <c r="D70" s="58">
        <v>41846</v>
      </c>
      <c r="E70" s="15"/>
      <c r="F70" s="3"/>
    </row>
    <row r="71" spans="1:14" x14ac:dyDescent="0.25">
      <c r="A71" s="8" t="s">
        <v>16</v>
      </c>
      <c r="B71" s="9">
        <f>MAX(C4:C65)</f>
        <v>18.960999999999999</v>
      </c>
      <c r="C71" s="10" t="s">
        <v>15</v>
      </c>
      <c r="D71" s="58">
        <v>41874</v>
      </c>
      <c r="E71" s="15"/>
    </row>
    <row r="72" spans="1:14" x14ac:dyDescent="0.25">
      <c r="A72" s="8" t="s">
        <v>17</v>
      </c>
      <c r="B72" s="9">
        <f>AVERAGE(D4:D65)</f>
        <v>14.222403225806458</v>
      </c>
      <c r="C72" s="10" t="s">
        <v>15</v>
      </c>
      <c r="D72" s="58"/>
      <c r="E72" s="15"/>
    </row>
    <row r="73" spans="1:14" x14ac:dyDescent="0.25">
      <c r="A73" s="8" t="s">
        <v>18</v>
      </c>
      <c r="B73" s="9">
        <f>MAX(E4:E65)</f>
        <v>8.9269999999999996</v>
      </c>
      <c r="C73" s="10" t="s">
        <v>15</v>
      </c>
      <c r="D73" s="59">
        <v>41844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4" x14ac:dyDescent="0.25">
      <c r="A74" s="8" t="s">
        <v>19</v>
      </c>
      <c r="B74" s="9">
        <f>MIN(E4:E65)</f>
        <v>2.4</v>
      </c>
      <c r="C74" s="10" t="s">
        <v>15</v>
      </c>
      <c r="D74" s="59">
        <v>41832</v>
      </c>
      <c r="E74" s="16"/>
      <c r="F74" s="16"/>
      <c r="G74" s="16"/>
      <c r="H74" s="16"/>
      <c r="I74" s="16"/>
      <c r="J74" s="16"/>
      <c r="K74" s="16"/>
      <c r="L74" s="16"/>
      <c r="M74" s="16"/>
    </row>
    <row r="77" spans="1:14" x14ac:dyDescent="0.25">
      <c r="B77" s="3" t="s">
        <v>29</v>
      </c>
    </row>
  </sheetData>
  <autoFilter ref="A3:E3">
    <sortState ref="A4:E65">
      <sortCondition ref="A3"/>
    </sortState>
  </autoFilter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Q8"/>
  <sheetViews>
    <sheetView topLeftCell="A19" zoomScaleNormal="100" workbookViewId="0">
      <selection activeCell="A46" sqref="A46"/>
    </sheetView>
  </sheetViews>
  <sheetFormatPr defaultRowHeight="15" x14ac:dyDescent="0.25"/>
  <sheetData>
    <row r="1" spans="8:17" x14ac:dyDescent="0.25">
      <c r="H1" t="str">
        <f>StatSummary!$B$3&amp;"14a - Daily Air Temperature"</f>
        <v>PRW14a - Daily Air Temperature</v>
      </c>
      <c r="L1" t="str">
        <f>StatSummary!$B$4</f>
        <v>Air</v>
      </c>
    </row>
    <row r="2" spans="8:17" x14ac:dyDescent="0.25">
      <c r="H2" t="str">
        <f>StatSummary!$B$3&amp;"14a - Diurnal Range"</f>
        <v>PRW14a - Diurnal Range</v>
      </c>
      <c r="L2" t="s">
        <v>118</v>
      </c>
      <c r="O2" s="43"/>
      <c r="P2" s="43"/>
      <c r="Q2" s="43"/>
    </row>
    <row r="3" spans="8:17" x14ac:dyDescent="0.25">
      <c r="H3" t="str">
        <f>StatSummary!$B$3&amp;"14a - MWMT and MWAT"</f>
        <v>PRW14a - MWMT and MWAT</v>
      </c>
    </row>
    <row r="8" spans="8:17" x14ac:dyDescent="0.25">
      <c r="O8" s="42">
        <v>41821</v>
      </c>
      <c r="P8" s="2" t="s">
        <v>117</v>
      </c>
      <c r="Q8" s="42">
        <v>41882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/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20</v>
      </c>
      <c r="B1" t="s">
        <v>22</v>
      </c>
      <c r="D1" s="1" t="s">
        <v>24</v>
      </c>
    </row>
    <row r="2" spans="1:8" x14ac:dyDescent="0.25">
      <c r="A2" t="s">
        <v>129</v>
      </c>
      <c r="B2" t="s">
        <v>131</v>
      </c>
    </row>
    <row r="3" spans="1:8" x14ac:dyDescent="0.25">
      <c r="A3" t="s">
        <v>21</v>
      </c>
      <c r="B3" s="48" t="s">
        <v>23</v>
      </c>
      <c r="F3" s="11" t="s">
        <v>25</v>
      </c>
    </row>
    <row r="4" spans="1:8" x14ac:dyDescent="0.25">
      <c r="A4" s="6">
        <v>41821</v>
      </c>
      <c r="D4" s="5" t="s">
        <v>26</v>
      </c>
      <c r="E4" s="17">
        <f>MAX(B4:B65)</f>
        <v>14.8961249999999</v>
      </c>
      <c r="F4" s="51">
        <v>41870</v>
      </c>
      <c r="G4" s="19"/>
      <c r="H4" s="4"/>
    </row>
    <row r="5" spans="1:8" x14ac:dyDescent="0.25">
      <c r="A5" s="6">
        <v>41822</v>
      </c>
      <c r="F5" s="51">
        <v>41871</v>
      </c>
    </row>
    <row r="6" spans="1:8" x14ac:dyDescent="0.25">
      <c r="A6" s="6">
        <v>41823</v>
      </c>
      <c r="F6" s="40"/>
    </row>
    <row r="7" spans="1:8" x14ac:dyDescent="0.25">
      <c r="A7" s="6">
        <v>41824</v>
      </c>
      <c r="F7" s="40"/>
    </row>
    <row r="8" spans="1:8" x14ac:dyDescent="0.25">
      <c r="A8" s="6">
        <v>41825</v>
      </c>
      <c r="F8" s="40"/>
    </row>
    <row r="9" spans="1:8" x14ac:dyDescent="0.25">
      <c r="A9" s="6">
        <v>41826</v>
      </c>
      <c r="F9" s="40"/>
    </row>
    <row r="10" spans="1:8" x14ac:dyDescent="0.25">
      <c r="A10" s="6">
        <v>41827</v>
      </c>
      <c r="B10" s="18">
        <v>14.2622351190473</v>
      </c>
      <c r="F10" s="2"/>
    </row>
    <row r="11" spans="1:8" x14ac:dyDescent="0.25">
      <c r="A11" s="6">
        <v>41828</v>
      </c>
      <c r="B11" s="18">
        <v>14.3685327380951</v>
      </c>
    </row>
    <row r="12" spans="1:8" x14ac:dyDescent="0.25">
      <c r="A12" s="6">
        <v>41829</v>
      </c>
      <c r="B12" s="18">
        <v>14.345547619047601</v>
      </c>
    </row>
    <row r="13" spans="1:8" x14ac:dyDescent="0.25">
      <c r="A13" s="6">
        <v>41830</v>
      </c>
      <c r="B13" s="18">
        <v>14.319029761904501</v>
      </c>
    </row>
    <row r="14" spans="1:8" x14ac:dyDescent="0.25">
      <c r="A14" s="6">
        <v>41831</v>
      </c>
      <c r="B14" s="18">
        <v>14.3396577380942</v>
      </c>
    </row>
    <row r="15" spans="1:8" x14ac:dyDescent="0.25">
      <c r="A15" s="6">
        <v>41832</v>
      </c>
      <c r="B15" s="18">
        <v>14.331324404761499</v>
      </c>
    </row>
    <row r="16" spans="1:8" x14ac:dyDescent="0.25">
      <c r="A16" s="6">
        <v>41833</v>
      </c>
      <c r="B16" s="18">
        <v>14.212363095238</v>
      </c>
    </row>
    <row r="17" spans="1:2" x14ac:dyDescent="0.25">
      <c r="A17" s="6">
        <v>41834</v>
      </c>
      <c r="B17" s="18">
        <v>14.1789166666667</v>
      </c>
    </row>
    <row r="18" spans="1:2" x14ac:dyDescent="0.25">
      <c r="A18" s="6">
        <v>41835</v>
      </c>
      <c r="B18" s="18">
        <v>14.1356488095239</v>
      </c>
    </row>
    <row r="19" spans="1:2" x14ac:dyDescent="0.25">
      <c r="A19" s="6">
        <v>41836</v>
      </c>
      <c r="B19" s="18">
        <v>14.107839285714499</v>
      </c>
    </row>
    <row r="20" spans="1:2" x14ac:dyDescent="0.25">
      <c r="A20" s="6">
        <v>41837</v>
      </c>
      <c r="B20" s="18">
        <v>14.1615386904767</v>
      </c>
    </row>
    <row r="21" spans="1:2" x14ac:dyDescent="0.25">
      <c r="A21" s="6">
        <v>41838</v>
      </c>
      <c r="B21" s="18">
        <v>14.145764880952701</v>
      </c>
    </row>
    <row r="22" spans="1:2" x14ac:dyDescent="0.25">
      <c r="A22" s="6">
        <v>41839</v>
      </c>
      <c r="B22" s="18">
        <v>14.161958333333301</v>
      </c>
    </row>
    <row r="23" spans="1:2" x14ac:dyDescent="0.25">
      <c r="A23" s="6">
        <v>41840</v>
      </c>
      <c r="B23" s="18">
        <v>14.1595178571428</v>
      </c>
    </row>
    <row r="24" spans="1:2" x14ac:dyDescent="0.25">
      <c r="A24" s="6">
        <v>41841</v>
      </c>
      <c r="B24" s="18">
        <v>14.121538690475401</v>
      </c>
    </row>
    <row r="25" spans="1:2" x14ac:dyDescent="0.25">
      <c r="A25" s="6">
        <v>41842</v>
      </c>
      <c r="B25" s="18">
        <v>14.1516666666655</v>
      </c>
    </row>
    <row r="26" spans="1:2" x14ac:dyDescent="0.25">
      <c r="A26" s="6">
        <v>41843</v>
      </c>
      <c r="B26" s="18">
        <v>14.2662410714278</v>
      </c>
    </row>
    <row r="27" spans="1:2" x14ac:dyDescent="0.25">
      <c r="A27" s="6">
        <v>41844</v>
      </c>
      <c r="B27" s="18">
        <v>14.2082261904752</v>
      </c>
    </row>
    <row r="28" spans="1:2" x14ac:dyDescent="0.25">
      <c r="A28" s="6">
        <v>41845</v>
      </c>
      <c r="B28" s="18">
        <v>14.238002976189801</v>
      </c>
    </row>
    <row r="29" spans="1:2" x14ac:dyDescent="0.25">
      <c r="A29" s="6">
        <v>41846</v>
      </c>
      <c r="B29" s="18">
        <v>14.156458333332999</v>
      </c>
    </row>
    <row r="30" spans="1:2" x14ac:dyDescent="0.25">
      <c r="A30" s="6">
        <v>41847</v>
      </c>
      <c r="B30" s="18">
        <v>14.198324404761699</v>
      </c>
    </row>
    <row r="31" spans="1:2" x14ac:dyDescent="0.25">
      <c r="A31" s="6">
        <v>41848</v>
      </c>
      <c r="B31" s="18">
        <v>14.161827380952801</v>
      </c>
    </row>
    <row r="32" spans="1:2" x14ac:dyDescent="0.25">
      <c r="A32" s="6">
        <v>41849</v>
      </c>
      <c r="B32" s="18">
        <v>14.070074404762501</v>
      </c>
    </row>
    <row r="33" spans="1:2" x14ac:dyDescent="0.25">
      <c r="A33" s="6">
        <v>41850</v>
      </c>
      <c r="B33" s="18">
        <v>13.909172619048</v>
      </c>
    </row>
    <row r="34" spans="1:2" x14ac:dyDescent="0.25">
      <c r="A34" s="6">
        <v>41851</v>
      </c>
      <c r="B34" s="18">
        <v>13.900913690476999</v>
      </c>
    </row>
    <row r="35" spans="1:2" x14ac:dyDescent="0.25">
      <c r="A35" s="6">
        <v>41852</v>
      </c>
      <c r="B35" s="18">
        <v>13.9295208333338</v>
      </c>
    </row>
    <row r="36" spans="1:2" x14ac:dyDescent="0.25">
      <c r="A36" s="6">
        <v>41853</v>
      </c>
      <c r="B36" s="18">
        <v>14.106002976190601</v>
      </c>
    </row>
    <row r="37" spans="1:2" x14ac:dyDescent="0.25">
      <c r="A37" s="6">
        <v>41854</v>
      </c>
      <c r="B37" s="18">
        <v>14.152750000000101</v>
      </c>
    </row>
    <row r="38" spans="1:2" x14ac:dyDescent="0.25">
      <c r="A38" s="6">
        <v>41855</v>
      </c>
      <c r="B38" s="18">
        <v>14.1283244047621</v>
      </c>
    </row>
    <row r="39" spans="1:2" x14ac:dyDescent="0.25">
      <c r="A39" s="6">
        <v>41856</v>
      </c>
      <c r="B39" s="18">
        <v>14.1667113095244</v>
      </c>
    </row>
    <row r="40" spans="1:2" x14ac:dyDescent="0.25">
      <c r="A40" s="6">
        <v>41857</v>
      </c>
      <c r="B40" s="18">
        <v>14.1876815476197</v>
      </c>
    </row>
    <row r="41" spans="1:2" x14ac:dyDescent="0.25">
      <c r="A41" s="6">
        <v>41858</v>
      </c>
      <c r="B41" s="18">
        <v>14.2152351190477</v>
      </c>
    </row>
    <row r="42" spans="1:2" x14ac:dyDescent="0.25">
      <c r="A42" s="6">
        <v>41859</v>
      </c>
      <c r="B42" s="18">
        <v>14.220101190476299</v>
      </c>
    </row>
    <row r="43" spans="1:2" x14ac:dyDescent="0.25">
      <c r="A43" s="6">
        <v>41860</v>
      </c>
      <c r="B43" s="18">
        <v>14.012517857143401</v>
      </c>
    </row>
    <row r="44" spans="1:2" x14ac:dyDescent="0.25">
      <c r="A44" s="6">
        <v>41861</v>
      </c>
      <c r="B44" s="18">
        <v>13.885827380952501</v>
      </c>
    </row>
    <row r="45" spans="1:2" x14ac:dyDescent="0.25">
      <c r="A45" s="6">
        <v>41862</v>
      </c>
      <c r="B45" s="18">
        <v>13.762318452381599</v>
      </c>
    </row>
    <row r="46" spans="1:2" x14ac:dyDescent="0.25">
      <c r="A46" s="6">
        <v>41863</v>
      </c>
      <c r="B46" s="18">
        <v>13.625943452381501</v>
      </c>
    </row>
    <row r="47" spans="1:2" x14ac:dyDescent="0.25">
      <c r="A47" s="6">
        <v>41864</v>
      </c>
      <c r="B47" s="18">
        <v>13.6830654761908</v>
      </c>
    </row>
    <row r="48" spans="1:2" x14ac:dyDescent="0.25">
      <c r="A48" s="6">
        <v>41865</v>
      </c>
      <c r="B48" s="18">
        <v>13.8344642857151</v>
      </c>
    </row>
    <row r="49" spans="1:2" x14ac:dyDescent="0.25">
      <c r="A49" s="6">
        <v>41866</v>
      </c>
      <c r="B49" s="18">
        <v>14.105815476191401</v>
      </c>
    </row>
    <row r="50" spans="1:2" x14ac:dyDescent="0.25">
      <c r="A50" s="6">
        <v>41867</v>
      </c>
      <c r="B50" s="18">
        <v>14.363726190476701</v>
      </c>
    </row>
    <row r="51" spans="1:2" x14ac:dyDescent="0.25">
      <c r="A51" s="6">
        <v>41868</v>
      </c>
      <c r="B51" s="18">
        <v>14.488562500000899</v>
      </c>
    </row>
    <row r="52" spans="1:2" x14ac:dyDescent="0.25">
      <c r="A52" s="6">
        <v>41869</v>
      </c>
      <c r="B52" s="18">
        <v>14.6552946428575</v>
      </c>
    </row>
    <row r="53" spans="1:2" x14ac:dyDescent="0.25">
      <c r="A53" s="6">
        <v>41870</v>
      </c>
      <c r="B53" s="18">
        <v>14.8517113095238</v>
      </c>
    </row>
    <row r="54" spans="1:2" x14ac:dyDescent="0.25">
      <c r="A54" s="6">
        <v>41871</v>
      </c>
      <c r="B54" s="18">
        <v>14.8961249999999</v>
      </c>
    </row>
    <row r="55" spans="1:2" x14ac:dyDescent="0.25">
      <c r="A55" s="6">
        <v>41872</v>
      </c>
      <c r="B55" s="18">
        <v>14.670961309523699</v>
      </c>
    </row>
    <row r="56" spans="1:2" x14ac:dyDescent="0.25">
      <c r="A56" s="6">
        <v>41873</v>
      </c>
      <c r="B56" s="18">
        <v>14.3659523809522</v>
      </c>
    </row>
    <row r="57" spans="1:2" x14ac:dyDescent="0.25">
      <c r="A57" s="6">
        <v>41874</v>
      </c>
      <c r="B57" s="18">
        <v>14.3747261904763</v>
      </c>
    </row>
    <row r="58" spans="1:2" x14ac:dyDescent="0.25">
      <c r="A58" s="6">
        <v>41875</v>
      </c>
      <c r="B58" s="18">
        <v>14.2559226190477</v>
      </c>
    </row>
    <row r="59" spans="1:2" x14ac:dyDescent="0.25">
      <c r="A59" s="6">
        <v>41876</v>
      </c>
      <c r="B59" s="18">
        <v>14.2759642857141</v>
      </c>
    </row>
    <row r="60" spans="1:2" x14ac:dyDescent="0.25">
      <c r="A60" s="6">
        <v>41877</v>
      </c>
      <c r="B60" s="18">
        <v>14.1758869047622</v>
      </c>
    </row>
    <row r="61" spans="1:2" x14ac:dyDescent="0.25">
      <c r="A61" s="6">
        <v>41878</v>
      </c>
      <c r="B61" s="18">
        <v>14.0667321428575</v>
      </c>
    </row>
    <row r="62" spans="1:2" x14ac:dyDescent="0.25">
      <c r="A62" s="6">
        <v>41879</v>
      </c>
      <c r="B62" s="18">
        <v>14.0863898809527</v>
      </c>
    </row>
    <row r="63" spans="1:2" x14ac:dyDescent="0.25">
      <c r="A63" s="6">
        <v>41880</v>
      </c>
      <c r="B63" s="18">
        <v>14.180494047619501</v>
      </c>
    </row>
    <row r="64" spans="1:2" x14ac:dyDescent="0.25">
      <c r="A64" s="6">
        <v>41881</v>
      </c>
      <c r="B64" s="18">
        <v>14.307252976190901</v>
      </c>
    </row>
    <row r="65" spans="1:2" x14ac:dyDescent="0.25">
      <c r="A65" s="6">
        <v>41882</v>
      </c>
      <c r="B65" s="18">
        <v>14.4868735766042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/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20</v>
      </c>
      <c r="B1" t="s">
        <v>22</v>
      </c>
      <c r="D1" s="1" t="s">
        <v>27</v>
      </c>
    </row>
    <row r="2" spans="1:7" x14ac:dyDescent="0.25">
      <c r="A2" t="s">
        <v>129</v>
      </c>
      <c r="B2" t="s">
        <v>130</v>
      </c>
    </row>
    <row r="3" spans="1:7" x14ac:dyDescent="0.25">
      <c r="A3" t="s">
        <v>21</v>
      </c>
      <c r="B3" t="s">
        <v>23</v>
      </c>
      <c r="F3" s="11" t="s">
        <v>25</v>
      </c>
    </row>
    <row r="4" spans="1:7" x14ac:dyDescent="0.25">
      <c r="A4" s="6">
        <v>41821</v>
      </c>
      <c r="D4" s="7" t="s">
        <v>26</v>
      </c>
      <c r="E4" s="17">
        <f>MAX(B4:B65)</f>
        <v>17.6458571428571</v>
      </c>
      <c r="F4" s="51">
        <v>41848</v>
      </c>
      <c r="G4" s="19"/>
    </row>
    <row r="5" spans="1:7" x14ac:dyDescent="0.25">
      <c r="A5" s="6">
        <v>41822</v>
      </c>
      <c r="F5" s="51">
        <v>41871</v>
      </c>
    </row>
    <row r="6" spans="1:7" x14ac:dyDescent="0.25">
      <c r="A6" s="6">
        <v>41823</v>
      </c>
      <c r="F6" s="51">
        <v>41874</v>
      </c>
    </row>
    <row r="7" spans="1:7" x14ac:dyDescent="0.25">
      <c r="A7" s="6">
        <v>41824</v>
      </c>
      <c r="F7" s="51">
        <v>41875</v>
      </c>
    </row>
    <row r="8" spans="1:7" x14ac:dyDescent="0.25">
      <c r="A8" s="6">
        <v>41825</v>
      </c>
      <c r="F8" s="51">
        <v>41876</v>
      </c>
    </row>
    <row r="9" spans="1:7" x14ac:dyDescent="0.25">
      <c r="A9" s="6">
        <v>41826</v>
      </c>
      <c r="F9" s="51"/>
    </row>
    <row r="10" spans="1:7" x14ac:dyDescent="0.25">
      <c r="A10" s="6">
        <v>41827</v>
      </c>
      <c r="B10" s="18">
        <v>16.9525714285714</v>
      </c>
      <c r="F10" s="2"/>
    </row>
    <row r="11" spans="1:7" x14ac:dyDescent="0.25">
      <c r="A11" s="6">
        <v>41828</v>
      </c>
      <c r="B11" s="18">
        <v>16.972999999999999</v>
      </c>
    </row>
    <row r="12" spans="1:7" x14ac:dyDescent="0.25">
      <c r="A12" s="6">
        <v>41829</v>
      </c>
      <c r="B12" s="18">
        <v>17.105714285714299</v>
      </c>
    </row>
    <row r="13" spans="1:7" x14ac:dyDescent="0.25">
      <c r="A13" s="6">
        <v>41830</v>
      </c>
      <c r="B13" s="18">
        <v>17.1125714285714</v>
      </c>
    </row>
    <row r="14" spans="1:7" x14ac:dyDescent="0.25">
      <c r="A14" s="6">
        <v>41831</v>
      </c>
      <c r="B14" s="18">
        <v>17.0341428571429</v>
      </c>
    </row>
    <row r="15" spans="1:7" x14ac:dyDescent="0.25">
      <c r="A15" s="6">
        <v>41832</v>
      </c>
      <c r="B15" s="18">
        <v>16.815999999999999</v>
      </c>
    </row>
    <row r="16" spans="1:7" x14ac:dyDescent="0.25">
      <c r="A16" s="6">
        <v>41833</v>
      </c>
      <c r="B16" s="18">
        <v>16.4927142857143</v>
      </c>
    </row>
    <row r="17" spans="1:2" x14ac:dyDescent="0.25">
      <c r="A17" s="6">
        <v>41834</v>
      </c>
      <c r="B17" s="18">
        <v>16.3737142857143</v>
      </c>
    </row>
    <row r="18" spans="1:2" x14ac:dyDescent="0.25">
      <c r="A18" s="6">
        <v>41835</v>
      </c>
      <c r="B18" s="18">
        <v>16.478999999999999</v>
      </c>
    </row>
    <row r="19" spans="1:2" x14ac:dyDescent="0.25">
      <c r="A19" s="6">
        <v>41836</v>
      </c>
      <c r="B19" s="18">
        <v>16.492571428571399</v>
      </c>
    </row>
    <row r="20" spans="1:2" x14ac:dyDescent="0.25">
      <c r="A20" s="6">
        <v>41837</v>
      </c>
      <c r="B20" s="18">
        <v>16.495999999999999</v>
      </c>
    </row>
    <row r="21" spans="1:2" x14ac:dyDescent="0.25">
      <c r="A21" s="6">
        <v>41838</v>
      </c>
      <c r="B21" s="18">
        <v>16.6357142857143</v>
      </c>
    </row>
    <row r="22" spans="1:2" x14ac:dyDescent="0.25">
      <c r="A22" s="6">
        <v>41839</v>
      </c>
      <c r="B22" s="18">
        <v>16.847000000000001</v>
      </c>
    </row>
    <row r="23" spans="1:2" x14ac:dyDescent="0.25">
      <c r="A23" s="6">
        <v>41840</v>
      </c>
      <c r="B23" s="18">
        <v>17.017285714285698</v>
      </c>
    </row>
    <row r="24" spans="1:2" x14ac:dyDescent="0.25">
      <c r="A24" s="6">
        <v>41841</v>
      </c>
      <c r="B24" s="18">
        <v>16.939142857142901</v>
      </c>
    </row>
    <row r="25" spans="1:2" x14ac:dyDescent="0.25">
      <c r="A25" s="6">
        <v>41842</v>
      </c>
      <c r="B25" s="18">
        <v>16.878</v>
      </c>
    </row>
    <row r="26" spans="1:2" x14ac:dyDescent="0.25">
      <c r="A26" s="6">
        <v>41843</v>
      </c>
      <c r="B26" s="18">
        <v>16.738571428571401</v>
      </c>
    </row>
    <row r="27" spans="1:2" x14ac:dyDescent="0.25">
      <c r="A27" s="6">
        <v>41844</v>
      </c>
      <c r="B27" s="18">
        <v>16.983142857142902</v>
      </c>
    </row>
    <row r="28" spans="1:2" x14ac:dyDescent="0.25">
      <c r="A28" s="6">
        <v>41845</v>
      </c>
      <c r="B28" s="18">
        <v>17.254999999999999</v>
      </c>
    </row>
    <row r="29" spans="1:2" x14ac:dyDescent="0.25">
      <c r="A29" s="6">
        <v>41846</v>
      </c>
      <c r="B29" s="18">
        <v>17.367142857142898</v>
      </c>
    </row>
    <row r="30" spans="1:2" x14ac:dyDescent="0.25">
      <c r="A30" s="6">
        <v>41847</v>
      </c>
      <c r="B30" s="18">
        <v>17.5371428571429</v>
      </c>
    </row>
    <row r="31" spans="1:2" x14ac:dyDescent="0.25">
      <c r="A31" s="6">
        <v>41848</v>
      </c>
      <c r="B31" s="18">
        <v>17.6458571428571</v>
      </c>
    </row>
    <row r="32" spans="1:2" x14ac:dyDescent="0.25">
      <c r="A32" s="6">
        <v>41849</v>
      </c>
      <c r="B32" s="18">
        <v>17.513285714285701</v>
      </c>
    </row>
    <row r="33" spans="1:2" x14ac:dyDescent="0.25">
      <c r="A33" s="6">
        <v>41850</v>
      </c>
      <c r="B33" s="18">
        <v>17.5438571428571</v>
      </c>
    </row>
    <row r="34" spans="1:2" x14ac:dyDescent="0.25">
      <c r="A34" s="6">
        <v>41851</v>
      </c>
      <c r="B34" s="18">
        <v>17.336714285714301</v>
      </c>
    </row>
    <row r="35" spans="1:2" x14ac:dyDescent="0.25">
      <c r="A35" s="6">
        <v>41852</v>
      </c>
      <c r="B35" s="18">
        <v>17.109142857142899</v>
      </c>
    </row>
    <row r="36" spans="1:2" x14ac:dyDescent="0.25">
      <c r="A36" s="6">
        <v>41853</v>
      </c>
      <c r="B36" s="18">
        <v>17.065000000000001</v>
      </c>
    </row>
    <row r="37" spans="1:2" x14ac:dyDescent="0.25">
      <c r="A37" s="6">
        <v>41854</v>
      </c>
      <c r="B37" s="18">
        <v>16.932428571428598</v>
      </c>
    </row>
    <row r="38" spans="1:2" x14ac:dyDescent="0.25">
      <c r="A38" s="6">
        <v>41855</v>
      </c>
      <c r="B38" s="18">
        <v>16.827142857142899</v>
      </c>
    </row>
    <row r="39" spans="1:2" x14ac:dyDescent="0.25">
      <c r="A39" s="6">
        <v>41856</v>
      </c>
      <c r="B39" s="18">
        <v>16.7282857142857</v>
      </c>
    </row>
    <row r="40" spans="1:2" x14ac:dyDescent="0.25">
      <c r="A40" s="6">
        <v>41857</v>
      </c>
      <c r="B40" s="18">
        <v>16.714714285714301</v>
      </c>
    </row>
    <row r="41" spans="1:2" x14ac:dyDescent="0.25">
      <c r="A41" s="6">
        <v>41858</v>
      </c>
      <c r="B41" s="18">
        <v>16.7282857142857</v>
      </c>
    </row>
    <row r="42" spans="1:2" x14ac:dyDescent="0.25">
      <c r="A42" s="6">
        <v>41859</v>
      </c>
      <c r="B42" s="18">
        <v>16.772428571428598</v>
      </c>
    </row>
    <row r="43" spans="1:2" x14ac:dyDescent="0.25">
      <c r="A43" s="6">
        <v>41860</v>
      </c>
      <c r="B43" s="18">
        <v>16.680571428571401</v>
      </c>
    </row>
    <row r="44" spans="1:2" x14ac:dyDescent="0.25">
      <c r="A44" s="6">
        <v>41861</v>
      </c>
      <c r="B44" s="18">
        <v>16.619285714285699</v>
      </c>
    </row>
    <row r="45" spans="1:2" x14ac:dyDescent="0.25">
      <c r="A45" s="6">
        <v>41862</v>
      </c>
      <c r="B45" s="18">
        <v>16.483142857142902</v>
      </c>
    </row>
    <row r="46" spans="1:2" x14ac:dyDescent="0.25">
      <c r="A46" s="6">
        <v>41863</v>
      </c>
      <c r="B46" s="18">
        <v>16.408142857142899</v>
      </c>
    </row>
    <row r="47" spans="1:2" x14ac:dyDescent="0.25">
      <c r="A47" s="6">
        <v>41864</v>
      </c>
      <c r="B47" s="18">
        <v>16.479571428571401</v>
      </c>
    </row>
    <row r="48" spans="1:2" x14ac:dyDescent="0.25">
      <c r="A48" s="6">
        <v>41865</v>
      </c>
      <c r="B48" s="18">
        <v>16.632428571428601</v>
      </c>
    </row>
    <row r="49" spans="1:2" x14ac:dyDescent="0.25">
      <c r="A49" s="6">
        <v>41866</v>
      </c>
      <c r="B49" s="18">
        <v>16.8464285714286</v>
      </c>
    </row>
    <row r="50" spans="1:2" x14ac:dyDescent="0.25">
      <c r="A50" s="6">
        <v>41867</v>
      </c>
      <c r="B50" s="18">
        <v>17.050428571428601</v>
      </c>
    </row>
    <row r="51" spans="1:2" x14ac:dyDescent="0.25">
      <c r="A51" s="6">
        <v>41868</v>
      </c>
      <c r="B51" s="18">
        <v>17.0811428571429</v>
      </c>
    </row>
    <row r="52" spans="1:2" x14ac:dyDescent="0.25">
      <c r="A52" s="6">
        <v>41869</v>
      </c>
      <c r="B52" s="18">
        <v>17.210428571428601</v>
      </c>
    </row>
    <row r="53" spans="1:2" x14ac:dyDescent="0.25">
      <c r="A53" s="6">
        <v>41870</v>
      </c>
      <c r="B53" s="18">
        <v>17.431857142857101</v>
      </c>
    </row>
    <row r="54" spans="1:2" x14ac:dyDescent="0.25">
      <c r="A54" s="6">
        <v>41871</v>
      </c>
      <c r="B54" s="18">
        <v>17.594999999999999</v>
      </c>
    </row>
    <row r="55" spans="1:2" x14ac:dyDescent="0.25">
      <c r="A55" s="6">
        <v>41872</v>
      </c>
      <c r="B55" s="18">
        <v>17.533857142857102</v>
      </c>
    </row>
    <row r="56" spans="1:2" x14ac:dyDescent="0.25">
      <c r="A56" s="6">
        <v>41873</v>
      </c>
      <c r="B56" s="18">
        <v>17.414999999999999</v>
      </c>
    </row>
    <row r="57" spans="1:2" x14ac:dyDescent="0.25">
      <c r="A57" s="6">
        <v>41874</v>
      </c>
      <c r="B57" s="18">
        <v>17.5712857142857</v>
      </c>
    </row>
    <row r="58" spans="1:2" x14ac:dyDescent="0.25">
      <c r="A58" s="6">
        <v>41875</v>
      </c>
      <c r="B58" s="18">
        <v>17.561</v>
      </c>
    </row>
    <row r="59" spans="1:2" x14ac:dyDescent="0.25">
      <c r="A59" s="6">
        <v>41876</v>
      </c>
      <c r="B59" s="18">
        <v>17.5575714285714</v>
      </c>
    </row>
    <row r="60" spans="1:2" x14ac:dyDescent="0.25">
      <c r="A60" s="6">
        <v>41877</v>
      </c>
      <c r="B60" s="18">
        <v>17.469142857142899</v>
      </c>
    </row>
    <row r="61" spans="1:2" x14ac:dyDescent="0.25">
      <c r="A61" s="6">
        <v>41878</v>
      </c>
      <c r="B61" s="18">
        <v>17.258428571428599</v>
      </c>
    </row>
    <row r="62" spans="1:2" x14ac:dyDescent="0.25">
      <c r="A62" s="6">
        <v>41879</v>
      </c>
      <c r="B62" s="18">
        <v>17.180285714285699</v>
      </c>
    </row>
    <row r="63" spans="1:2" x14ac:dyDescent="0.25">
      <c r="A63" s="6">
        <v>41880</v>
      </c>
      <c r="B63" s="18">
        <v>17.078285714285698</v>
      </c>
    </row>
    <row r="64" spans="1:2" x14ac:dyDescent="0.25">
      <c r="A64" s="6">
        <v>41881</v>
      </c>
      <c r="B64" s="18">
        <v>16.989999999999998</v>
      </c>
    </row>
    <row r="65" spans="1:2" x14ac:dyDescent="0.25">
      <c r="A65" s="6">
        <v>41882</v>
      </c>
      <c r="B65" s="18">
        <v>17.204142857142902</v>
      </c>
    </row>
  </sheetData>
  <autoFilter ref="A3:B3">
    <sortState ref="A4:B65">
      <sortCondition ref="A3"/>
    </sortState>
  </autoFilter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"/>
  <sheetViews>
    <sheetView topLeftCell="AN1" workbookViewId="0">
      <selection sqref="A1:BL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2.28515625" customWidth="1"/>
    <col min="19" max="19" width="11.28515625" customWidth="1"/>
    <col min="20" max="20" width="26.28515625" bestFit="1" customWidth="1"/>
    <col min="21" max="21" width="26.140625" customWidth="1"/>
    <col min="22" max="22" width="22.7109375" customWidth="1"/>
    <col min="24" max="24" width="11.5703125" customWidth="1"/>
    <col min="25" max="25" width="14.140625" customWidth="1"/>
    <col min="26" max="26" width="14.28515625" customWidth="1"/>
    <col min="27" max="27" width="12.28515625" customWidth="1"/>
    <col min="29" max="29" width="10" customWidth="1"/>
    <col min="30" max="30" width="13" customWidth="1"/>
  </cols>
  <sheetData>
    <row r="1" spans="1:64" x14ac:dyDescent="0.25">
      <c r="A1" s="20" t="s">
        <v>41</v>
      </c>
      <c r="B1" s="20" t="s">
        <v>42</v>
      </c>
      <c r="C1" s="20" t="s">
        <v>43</v>
      </c>
      <c r="D1" s="20" t="s">
        <v>44</v>
      </c>
      <c r="E1" s="20" t="s">
        <v>45</v>
      </c>
      <c r="F1" s="20" t="s">
        <v>46</v>
      </c>
      <c r="G1" s="20" t="s">
        <v>47</v>
      </c>
      <c r="H1" s="20" t="s">
        <v>48</v>
      </c>
      <c r="I1" s="20" t="s">
        <v>49</v>
      </c>
      <c r="J1" s="20" t="s">
        <v>50</v>
      </c>
      <c r="K1" s="20" t="s">
        <v>51</v>
      </c>
      <c r="L1" s="20" t="s">
        <v>52</v>
      </c>
      <c r="M1" s="20" t="s">
        <v>53</v>
      </c>
      <c r="N1" s="20" t="s">
        <v>54</v>
      </c>
      <c r="O1" s="20" t="s">
        <v>55</v>
      </c>
      <c r="P1" s="20" t="s">
        <v>56</v>
      </c>
      <c r="Q1" s="20" t="s">
        <v>57</v>
      </c>
      <c r="R1" s="20" t="s">
        <v>58</v>
      </c>
      <c r="S1" s="20" t="s">
        <v>59</v>
      </c>
      <c r="T1" s="20" t="s">
        <v>60</v>
      </c>
      <c r="U1" s="20" t="s">
        <v>61</v>
      </c>
      <c r="V1" s="20" t="s">
        <v>62</v>
      </c>
      <c r="W1" s="20" t="s">
        <v>63</v>
      </c>
      <c r="X1" s="20" t="s">
        <v>64</v>
      </c>
      <c r="Y1" s="20" t="s">
        <v>65</v>
      </c>
      <c r="Z1" s="20" t="s">
        <v>66</v>
      </c>
      <c r="AA1" s="20" t="s">
        <v>67</v>
      </c>
      <c r="AB1" s="20" t="s">
        <v>68</v>
      </c>
      <c r="AC1" s="20" t="s">
        <v>69</v>
      </c>
      <c r="AD1" s="20" t="s">
        <v>70</v>
      </c>
      <c r="AE1" s="20" t="s">
        <v>71</v>
      </c>
      <c r="AF1" s="20" t="s">
        <v>72</v>
      </c>
      <c r="AG1" s="20" t="s">
        <v>73</v>
      </c>
      <c r="AH1" s="20" t="s">
        <v>74</v>
      </c>
      <c r="AI1" s="20" t="s">
        <v>75</v>
      </c>
      <c r="AJ1" s="20" t="s">
        <v>76</v>
      </c>
      <c r="AK1" s="20" t="s">
        <v>77</v>
      </c>
      <c r="AL1" s="20" t="s">
        <v>78</v>
      </c>
      <c r="AM1" s="20" t="s">
        <v>79</v>
      </c>
      <c r="AN1" s="20" t="s">
        <v>80</v>
      </c>
      <c r="AO1" s="20" t="s">
        <v>81</v>
      </c>
      <c r="AP1" s="20" t="s">
        <v>82</v>
      </c>
      <c r="AQ1" s="20" t="s">
        <v>83</v>
      </c>
      <c r="AR1" s="20" t="s">
        <v>84</v>
      </c>
      <c r="AS1" s="20" t="s">
        <v>85</v>
      </c>
      <c r="AT1" s="20" t="s">
        <v>86</v>
      </c>
      <c r="AU1" s="20" t="s">
        <v>87</v>
      </c>
      <c r="AV1" s="20" t="s">
        <v>88</v>
      </c>
      <c r="AW1" s="20" t="s">
        <v>89</v>
      </c>
      <c r="AX1" s="20" t="s">
        <v>90</v>
      </c>
      <c r="AY1" s="20" t="s">
        <v>91</v>
      </c>
      <c r="AZ1" s="20" t="s">
        <v>92</v>
      </c>
      <c r="BA1" s="20" t="s">
        <v>93</v>
      </c>
      <c r="BB1" s="20" t="s">
        <v>94</v>
      </c>
      <c r="BC1" s="20" t="s">
        <v>95</v>
      </c>
      <c r="BD1" s="20" t="s">
        <v>96</v>
      </c>
      <c r="BE1" s="20" t="s">
        <v>97</v>
      </c>
      <c r="BF1" s="20" t="s">
        <v>98</v>
      </c>
      <c r="BG1" s="20" t="s">
        <v>99</v>
      </c>
      <c r="BH1" s="20" t="s">
        <v>100</v>
      </c>
      <c r="BI1" s="20" t="s">
        <v>101</v>
      </c>
      <c r="BJ1" s="20" t="s">
        <v>102</v>
      </c>
      <c r="BK1" s="20" t="s">
        <v>103</v>
      </c>
      <c r="BL1" s="20" t="s">
        <v>104</v>
      </c>
    </row>
    <row r="2" spans="1:64" s="34" customFormat="1" ht="58.5" customHeight="1" x14ac:dyDescent="0.25">
      <c r="A2" s="21" t="str">
        <f>StatSummary!$B$3</f>
        <v>PRW</v>
      </c>
      <c r="B2" s="21" t="str">
        <f>StatSummary!$B$7</f>
        <v>PRW14a_1150632_Temp_Summary_2014</v>
      </c>
      <c r="C2" s="21" t="str">
        <f>StatSummary!$B$2</f>
        <v>Prairie Creek at Wolf Creek Bridge</v>
      </c>
      <c r="D2" s="21">
        <f>StatSummary!$A$1</f>
        <v>2014</v>
      </c>
      <c r="E2" s="21" t="str">
        <f>StatSummary!$B$4</f>
        <v>Air</v>
      </c>
      <c r="F2" s="22">
        <f>StatSummary!$B$9</f>
        <v>41821</v>
      </c>
      <c r="G2" s="23">
        <f>StatSummary!$C$9</f>
        <v>41882</v>
      </c>
      <c r="H2" s="24">
        <f>StatSummary!$B$16</f>
        <v>14.222403225806458</v>
      </c>
      <c r="I2" s="24">
        <f>DailyStats!$B$71</f>
        <v>18.960999999999999</v>
      </c>
      <c r="J2" s="25">
        <f>DailyStats!$D$71</f>
        <v>41874</v>
      </c>
      <c r="K2" s="26">
        <f>StatSummary!$E$15</f>
        <v>1</v>
      </c>
      <c r="L2" s="28">
        <f>DailyStats!$E$71</f>
        <v>0</v>
      </c>
      <c r="M2" s="28">
        <f>DailyStats!$F$71</f>
        <v>0</v>
      </c>
      <c r="N2" s="37">
        <f>DailyStats!$B$70</f>
        <v>9.3610000000000007</v>
      </c>
      <c r="O2" s="29">
        <f>DailyStats!$D$70</f>
        <v>41846</v>
      </c>
      <c r="P2" s="26">
        <f>StatSummary!$E$14</f>
        <v>1</v>
      </c>
      <c r="Q2" s="30">
        <f>DailyStats!$E$70</f>
        <v>0</v>
      </c>
      <c r="R2" s="24">
        <f>DailyStats!$B$73</f>
        <v>8.9269999999999996</v>
      </c>
      <c r="S2" s="23">
        <f>DailyStats!$D$73</f>
        <v>41844</v>
      </c>
      <c r="T2" s="26">
        <f>StatSummary!$E$17</f>
        <v>1</v>
      </c>
      <c r="U2" s="24">
        <f>DailyStats!$B$74</f>
        <v>2.4</v>
      </c>
      <c r="V2" s="32">
        <f>DailyStats!$D$74</f>
        <v>41832</v>
      </c>
      <c r="W2" s="26">
        <f>StatSummary!$E$18</f>
        <v>1</v>
      </c>
      <c r="X2" s="38">
        <f>DailyStats!$E$74</f>
        <v>0</v>
      </c>
      <c r="Y2" s="33">
        <f>DailyStats!$F$74</f>
        <v>0</v>
      </c>
      <c r="Z2" s="24">
        <f>StatSummary!$B$21</f>
        <v>14.8961249999999</v>
      </c>
      <c r="AB2" s="35">
        <f>MWAT!$F$4</f>
        <v>41870</v>
      </c>
      <c r="AC2" s="26">
        <f>StatSummary!$E$21</f>
        <v>2</v>
      </c>
      <c r="AD2" s="33">
        <f>MWAT!$F$5</f>
        <v>41871</v>
      </c>
      <c r="AE2" s="24">
        <f>StatSummary!$B$22</f>
        <v>17.6458571428571</v>
      </c>
      <c r="AF2" s="33"/>
      <c r="AG2" s="33">
        <f>MWMT!$F$4</f>
        <v>41848</v>
      </c>
      <c r="AH2" s="26">
        <f>StatSummary!$E$22</f>
        <v>5</v>
      </c>
      <c r="AI2" s="33">
        <f>MWMT!$F$5</f>
        <v>41871</v>
      </c>
      <c r="AJ2" s="36">
        <f>DailyStats!$B$76</f>
        <v>0</v>
      </c>
      <c r="AK2" s="36">
        <f>DailyStats!$B$75</f>
        <v>0</v>
      </c>
      <c r="AL2" s="21" t="s">
        <v>105</v>
      </c>
      <c r="AM2" s="36"/>
      <c r="AN2" s="21" t="s">
        <v>105</v>
      </c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21" t="s">
        <v>105</v>
      </c>
      <c r="BI2" s="21" t="s">
        <v>105</v>
      </c>
      <c r="BJ2" s="36"/>
      <c r="BK2" s="36"/>
      <c r="BL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/>
  </sheetViews>
  <sheetFormatPr defaultRowHeight="15" x14ac:dyDescent="0.25"/>
  <cols>
    <col min="2" max="2" width="9.5703125" bestFit="1" customWidth="1"/>
    <col min="3" max="3" width="31.28515625" customWidth="1"/>
    <col min="7" max="7" width="15.85546875" bestFit="1" customWidth="1"/>
    <col min="8" max="8" width="14.7109375" bestFit="1" customWidth="1"/>
    <col min="9" max="10" width="22.140625" bestFit="1" customWidth="1"/>
    <col min="11" max="13" width="12" bestFit="1" customWidth="1"/>
    <col min="14" max="14" width="12" customWidth="1"/>
    <col min="15" max="17" width="12.42578125" bestFit="1" customWidth="1"/>
  </cols>
  <sheetData>
    <row r="1" spans="1:18" x14ac:dyDescent="0.25">
      <c r="A1" s="20" t="s">
        <v>41</v>
      </c>
      <c r="B1" s="20" t="s">
        <v>42</v>
      </c>
      <c r="C1" s="20" t="s">
        <v>43</v>
      </c>
      <c r="D1" s="20" t="s">
        <v>44</v>
      </c>
      <c r="E1" s="20" t="s">
        <v>45</v>
      </c>
      <c r="F1" s="20" t="s">
        <v>46</v>
      </c>
      <c r="G1" s="20" t="s">
        <v>47</v>
      </c>
      <c r="H1" s="27" t="s">
        <v>106</v>
      </c>
      <c r="I1" s="27" t="s">
        <v>107</v>
      </c>
      <c r="J1" s="27" t="s">
        <v>108</v>
      </c>
      <c r="K1" s="27" t="s">
        <v>109</v>
      </c>
      <c r="L1" s="27" t="s">
        <v>110</v>
      </c>
      <c r="M1" s="27" t="s">
        <v>111</v>
      </c>
      <c r="N1" s="27" t="s">
        <v>115</v>
      </c>
      <c r="O1" s="27" t="s">
        <v>112</v>
      </c>
      <c r="P1" s="27" t="s">
        <v>113</v>
      </c>
      <c r="Q1" s="41" t="s">
        <v>114</v>
      </c>
      <c r="R1" s="41" t="s">
        <v>116</v>
      </c>
    </row>
    <row r="2" spans="1:18" x14ac:dyDescent="0.25">
      <c r="H2" s="31">
        <f>DailyStats!$F$70</f>
        <v>0</v>
      </c>
      <c r="I2" s="23">
        <f>DailyStats!$E$73</f>
        <v>0</v>
      </c>
      <c r="J2" s="23">
        <f>DailyStats!$F$73</f>
        <v>0</v>
      </c>
      <c r="K2" s="33">
        <f>MWAT!$F$6</f>
        <v>0</v>
      </c>
      <c r="L2" s="33">
        <f>MWAT!$F$7</f>
        <v>0</v>
      </c>
      <c r="M2" s="33">
        <f>MWAT!$F$8</f>
        <v>0</v>
      </c>
      <c r="N2" s="33">
        <f>MWAT!$F$9</f>
        <v>0</v>
      </c>
      <c r="O2" s="13">
        <f>MWMT!$F$6</f>
        <v>41874</v>
      </c>
      <c r="P2" s="33">
        <f>MWMT!$F$7</f>
        <v>41875</v>
      </c>
      <c r="Q2" s="33">
        <f>MWMT!$F$8</f>
        <v>41876</v>
      </c>
      <c r="R2" s="33">
        <f>MWMT!$F$9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Import_ImportNewParameterColumn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2014-04-11T22:47:53Z</cp:lastPrinted>
  <dcterms:created xsi:type="dcterms:W3CDTF">2014-04-10T19:57:54Z</dcterms:created>
  <dcterms:modified xsi:type="dcterms:W3CDTF">2017-04-17T20:49:59Z</dcterms:modified>
</cp:coreProperties>
</file>