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AK2" i="8" l="1"/>
  <c r="AJ2" i="8"/>
  <c r="Y2" i="8"/>
  <c r="P2" i="9"/>
  <c r="O2" i="9"/>
  <c r="N2" i="9"/>
  <c r="M2" i="9"/>
  <c r="L2" i="9"/>
  <c r="K2" i="9"/>
  <c r="J2" i="9"/>
  <c r="H2" i="9"/>
  <c r="M2" i="8"/>
  <c r="F1" i="3" l="1"/>
  <c r="B7" i="1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2" i="1" s="1"/>
  <c r="AE2" i="8" s="1"/>
  <c r="E4" i="4"/>
  <c r="B21" i="1" s="1"/>
  <c r="Z2" i="8" s="1"/>
  <c r="L1" i="3"/>
  <c r="G3" i="3"/>
  <c r="B73" i="2"/>
  <c r="B18" i="1" s="1"/>
  <c r="B72" i="2"/>
  <c r="R2" i="8" s="1"/>
  <c r="B71" i="2"/>
  <c r="B16" i="1" s="1"/>
  <c r="H2" i="8" s="1"/>
  <c r="B70" i="2"/>
  <c r="I2" i="8" s="1"/>
  <c r="B69" i="2"/>
  <c r="B14" i="1" s="1"/>
  <c r="A2" i="2"/>
  <c r="E22" i="1"/>
  <c r="AH2" i="8" s="1"/>
  <c r="C22" i="1"/>
  <c r="E21" i="1"/>
  <c r="AC2" i="8" s="1"/>
  <c r="C21" i="1"/>
  <c r="E18" i="1"/>
  <c r="W2" i="8" s="1"/>
  <c r="C18" i="1"/>
  <c r="E17" i="1"/>
  <c r="T2" i="8" s="1"/>
  <c r="C17" i="1"/>
  <c r="E15" i="1"/>
  <c r="K2" i="8" s="1"/>
  <c r="C15" i="1"/>
  <c r="E14" i="1"/>
  <c r="P2" i="8" s="1"/>
  <c r="C14" i="1"/>
  <c r="C9" i="1"/>
  <c r="F10" i="1" s="1"/>
  <c r="B9" i="1"/>
  <c r="B17" i="1" l="1"/>
  <c r="U2" i="8"/>
  <c r="B15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<sst xmlns="http://schemas.openxmlformats.org/spreadsheetml/2006/main" count="158" uniqueCount="137">
  <si>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</si>
  <si>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</si>
  <si>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</si>
  <si>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</si>
  <si>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</si>
  <si>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</si>
  <si>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</si>
  <si>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</si>
  <si>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</si>
  <si>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</si>
  <si>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</si>
  <si>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</si>
  <si>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</si>
  <si>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</si>
  <si>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</si>
  <si>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</si>
  <si>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</si>
  <si>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</si>
  <si>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</si>
  <si>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</si>
  <si>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</si>
  <si>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</si>
  <si>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</si>
  <si>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</si>
  <si>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</si>
  <si>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</si>
  <si>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</si>
  <si>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</si>
  <si>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</si>
  <si>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</si>
  <si>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</si>
  <si>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</si>
  <si>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</si>
  <si>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</si>
  <si>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</si>
  <si>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</si>
  <si>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</si>
  <si>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</si>
  <si>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</si>
  <si>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</si>
  <si>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</si>
  <si>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</si>
  <si>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</si>
  <si>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</si>
  <si>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</si>
  <si>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</si>
  <si>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</si>
  <si>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</si>
  <si>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</si>
  <si>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</si>
  <si>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</si>
  <si>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</si>
  <si>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</si>
  <si>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</si>
  <si>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</si>
  <si>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</si>
  <si>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</si>
  <si>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</si>
  <si>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</si>
  <si>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</si>
  <si>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</si>
  <si>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</si>
  <si>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</si>
  <si>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</si>
  <si>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</si>
  <si>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</si>
  <si>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</si>
  <si>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</si>
  <si>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</si>
  <si>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</si>
  <si>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</si>
  <si>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</si>
  <si>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</si>
  <si>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</si>
  <si>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</si>
  <si>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</si>
  <si>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</si>
  <si>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</si>
  <si>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</si>
  <si>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</si>
  <si>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</si>
  <si>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</si>
  <si>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</si>
  <si>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</si>
  <si>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</si>
  <si>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</si>
  <si>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</si>
  <si>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</si>
  <si>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</si>
  <si>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</si>
  <si>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</si>
  <si>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</si>
  <si>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</si>
  <si>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</si>
  <si>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</si>
  <si>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</si>
  <si>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</si>
  <si>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</si>
  <si>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</si>
  <si>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</si>
  <si>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</si>
  <si>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</si>
  <si>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</si>
  <si>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</si>
  <si>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</si>
  <si>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</si>
  <si>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</si>
  <si>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</si>
  <si>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</si>
  <si>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</si>
  <si>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</si>
  <si>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</si>
  <si>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</si>
  <si>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</si>
  <si>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</si>
  <si>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</si>
  <si>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</si>
  <si>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</si>
  <si>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</si>
  <si>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</si>
  <si>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</si>
  <si>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</si>
  <si>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</si>
  <si>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</si>
  <si>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</si>
  <si>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</si>
  <si>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</si>
  <si>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</si>
  <si>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</si>
  <si>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 Temperature Data Summary</t>
  </si>
  <si>
    <t>Air</t>
  </si>
  <si>
    <t>N/A</t>
  </si>
  <si>
    <t>prw</t>
  </si>
  <si>
    <t xml:space="preserve">Excel Julian Dates: </t>
  </si>
  <si>
    <t>Air Temp..PRW11a_1150632.csv - [Corrected - Daily - Mean]</t>
  </si>
  <si>
    <t>Air Temp.PRW11a_1150632.csv - [Corrected - Daily - Maximum]</t>
  </si>
  <si>
    <t>Prairie Creek at Wolf Creek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</si>
</sst>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4" fillId="0" borderId="0" xfId="0" applyFont="1"/>
    <xf numFmtId="0" fontId="3" fillId="0" borderId="0" xfId="0" applyFont="1" applyAlignment="1">
      <alignment horizontal="center"/>
    </xf>
    <xf numFmtId="165" fontId="15" fillId="0" borderId="0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prw11a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8.0239999999999991</c:v>
                </c:pt>
                <c:pt idx="1">
                  <c:v>4.016</c:v>
                </c:pt>
                <c:pt idx="2">
                  <c:v>7.2549999999999999</c:v>
                </c:pt>
                <c:pt idx="3">
                  <c:v>5.1639999999999997</c:v>
                </c:pt>
                <c:pt idx="4">
                  <c:v>6.9329999999999998</c:v>
                </c:pt>
                <c:pt idx="5">
                  <c:v>8.42</c:v>
                </c:pt>
                <c:pt idx="6">
                  <c:v>7.4169999999999998</c:v>
                </c:pt>
                <c:pt idx="7">
                  <c:v>8.8919999999999995</c:v>
                </c:pt>
                <c:pt idx="8">
                  <c:v>8.1880000000000006</c:v>
                </c:pt>
                <c:pt idx="9">
                  <c:v>8.1609999999999996</c:v>
                </c:pt>
                <c:pt idx="10">
                  <c:v>5.7640000000000002</c:v>
                </c:pt>
                <c:pt idx="11">
                  <c:v>4.0810000000000004</c:v>
                </c:pt>
                <c:pt idx="12">
                  <c:v>4.2569999999999997</c:v>
                </c:pt>
                <c:pt idx="13">
                  <c:v>5.0259999999999998</c:v>
                </c:pt>
                <c:pt idx="14">
                  <c:v>7.0359999999999996</c:v>
                </c:pt>
                <c:pt idx="15">
                  <c:v>3.593</c:v>
                </c:pt>
                <c:pt idx="16">
                  <c:v>1.2749999999999999</c:v>
                </c:pt>
                <c:pt idx="17">
                  <c:v>2.5470000000000002</c:v>
                </c:pt>
                <c:pt idx="18">
                  <c:v>5.09</c:v>
                </c:pt>
                <c:pt idx="19">
                  <c:v>6.0250000000000004</c:v>
                </c:pt>
                <c:pt idx="20">
                  <c:v>4.7830000000000004</c:v>
                </c:pt>
                <c:pt idx="21">
                  <c:v>6.0430000000000001</c:v>
                </c:pt>
                <c:pt idx="22">
                  <c:v>9.0530000000000008</c:v>
                </c:pt>
                <c:pt idx="23">
                  <c:v>2.3780000000000001</c:v>
                </c:pt>
                <c:pt idx="24">
                  <c:v>2.4</c:v>
                </c:pt>
                <c:pt idx="25">
                  <c:v>5.2949999999999999</c:v>
                </c:pt>
                <c:pt idx="26">
                  <c:v>5.5330000000000004</c:v>
                </c:pt>
                <c:pt idx="27">
                  <c:v>9.2720000000000002</c:v>
                </c:pt>
                <c:pt idx="28">
                  <c:v>6.468</c:v>
                </c:pt>
                <c:pt idx="29">
                  <c:v>4.8449999999999998</c:v>
                </c:pt>
                <c:pt idx="30">
                  <c:v>4.6340000000000003</c:v>
                </c:pt>
                <c:pt idx="31">
                  <c:v>2.722</c:v>
                </c:pt>
                <c:pt idx="32">
                  <c:v>4.7329999999999997</c:v>
                </c:pt>
                <c:pt idx="33">
                  <c:v>8.3699999999999992</c:v>
                </c:pt>
                <c:pt idx="34">
                  <c:v>2.109</c:v>
                </c:pt>
                <c:pt idx="35">
                  <c:v>2.7290000000000001</c:v>
                </c:pt>
                <c:pt idx="36">
                  <c:v>2.7320000000000002</c:v>
                </c:pt>
                <c:pt idx="37">
                  <c:v>2.1389999999999998</c:v>
                </c:pt>
                <c:pt idx="38">
                  <c:v>2.044</c:v>
                </c:pt>
                <c:pt idx="39">
                  <c:v>4.9980000000000002</c:v>
                </c:pt>
                <c:pt idx="40">
                  <c:v>8.6869999999999994</c:v>
                </c:pt>
                <c:pt idx="41">
                  <c:v>3.528</c:v>
                </c:pt>
                <c:pt idx="42">
                  <c:v>2.044</c:v>
                </c:pt>
                <c:pt idx="43">
                  <c:v>3.0569999999999999</c:v>
                </c:pt>
                <c:pt idx="44">
                  <c:v>4.7169999999999996</c:v>
                </c:pt>
                <c:pt idx="45">
                  <c:v>7.8550000000000004</c:v>
                </c:pt>
                <c:pt idx="46">
                  <c:v>8.2349999999999994</c:v>
                </c:pt>
                <c:pt idx="47">
                  <c:v>5.8529999999999998</c:v>
                </c:pt>
                <c:pt idx="48">
                  <c:v>5.0570000000000004</c:v>
                </c:pt>
                <c:pt idx="49">
                  <c:v>5.0430000000000001</c:v>
                </c:pt>
                <c:pt idx="50">
                  <c:v>3.5550000000000002</c:v>
                </c:pt>
                <c:pt idx="51">
                  <c:v>3.2869999999999999</c:v>
                </c:pt>
                <c:pt idx="52">
                  <c:v>4.6230000000000002</c:v>
                </c:pt>
                <c:pt idx="53">
                  <c:v>7.8090000000000002</c:v>
                </c:pt>
                <c:pt idx="54">
                  <c:v>5.5119999999999996</c:v>
                </c:pt>
                <c:pt idx="55">
                  <c:v>5.3090000000000002</c:v>
                </c:pt>
                <c:pt idx="56">
                  <c:v>3.5640000000000001</c:v>
                </c:pt>
                <c:pt idx="57">
                  <c:v>5.0359999999999996</c:v>
                </c:pt>
                <c:pt idx="58">
                  <c:v>3.9870000000000001</c:v>
                </c:pt>
                <c:pt idx="59">
                  <c:v>4.5149999999999997</c:v>
                </c:pt>
                <c:pt idx="60">
                  <c:v>5.4379999999999997</c:v>
                </c:pt>
                <c:pt idx="61">
                  <c:v>8.17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27040"/>
        <c:axId val="179128576"/>
      </c:scatterChart>
      <c:valAx>
        <c:axId val="17912704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8576"/>
        <c:crosses val="autoZero"/>
        <c:crossBetween val="midCat"/>
      </c:valAx>
      <c:valAx>
        <c:axId val="17912857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704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prw11a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16.921571428571401</c:v>
                </c:pt>
                <c:pt idx="1">
                  <c:v>17.088428571428601</c:v>
                </c:pt>
                <c:pt idx="2">
                  <c:v>17.085000000000001</c:v>
                </c:pt>
                <c:pt idx="3">
                  <c:v>16.955714285714301</c:v>
                </c:pt>
                <c:pt idx="4">
                  <c:v>16.873999999999999</c:v>
                </c:pt>
                <c:pt idx="5">
                  <c:v>16.5917142857143</c:v>
                </c:pt>
                <c:pt idx="6">
                  <c:v>16.238</c:v>
                </c:pt>
                <c:pt idx="7">
                  <c:v>15.9384285714286</c:v>
                </c:pt>
                <c:pt idx="8">
                  <c:v>15.9281428571429</c:v>
                </c:pt>
                <c:pt idx="9">
                  <c:v>16.0302857142857</c:v>
                </c:pt>
                <c:pt idx="10">
                  <c:v>15.7331428571429</c:v>
                </c:pt>
                <c:pt idx="11">
                  <c:v>15.59</c:v>
                </c:pt>
                <c:pt idx="12">
                  <c:v>15.6717142857143</c:v>
                </c:pt>
                <c:pt idx="13">
                  <c:v>15.7534285714286</c:v>
                </c:pt>
                <c:pt idx="14">
                  <c:v>16.087</c:v>
                </c:pt>
                <c:pt idx="15">
                  <c:v>16.168571428571401</c:v>
                </c:pt>
                <c:pt idx="16">
                  <c:v>16.471142857142901</c:v>
                </c:pt>
                <c:pt idx="17">
                  <c:v>16.604571428571401</c:v>
                </c:pt>
                <c:pt idx="18">
                  <c:v>16.6421428571429</c:v>
                </c:pt>
                <c:pt idx="19">
                  <c:v>16.747571428571401</c:v>
                </c:pt>
                <c:pt idx="20">
                  <c:v>16.9278571428571</c:v>
                </c:pt>
                <c:pt idx="21">
                  <c:v>17.158857142857102</c:v>
                </c:pt>
                <c:pt idx="22">
                  <c:v>17.104571428571401</c:v>
                </c:pt>
                <c:pt idx="23">
                  <c:v>16.866714285714298</c:v>
                </c:pt>
                <c:pt idx="24">
                  <c:v>17.061</c:v>
                </c:pt>
                <c:pt idx="25">
                  <c:v>16.954999999999998</c:v>
                </c:pt>
                <c:pt idx="26">
                  <c:v>16.645142857142901</c:v>
                </c:pt>
                <c:pt idx="27">
                  <c:v>16.485285714285698</c:v>
                </c:pt>
                <c:pt idx="28">
                  <c:v>15.954857142857101</c:v>
                </c:pt>
                <c:pt idx="29">
                  <c:v>15.794857142857101</c:v>
                </c:pt>
                <c:pt idx="30">
                  <c:v>15.6415714285714</c:v>
                </c:pt>
                <c:pt idx="31">
                  <c:v>15.406285714285699</c:v>
                </c:pt>
                <c:pt idx="32">
                  <c:v>15.406285714285699</c:v>
                </c:pt>
                <c:pt idx="33">
                  <c:v>15.426714285714301</c:v>
                </c:pt>
                <c:pt idx="34">
                  <c:v>15.450571428571401</c:v>
                </c:pt>
                <c:pt idx="35">
                  <c:v>15.5017142857143</c:v>
                </c:pt>
                <c:pt idx="36">
                  <c:v>15.2798571428571</c:v>
                </c:pt>
                <c:pt idx="37">
                  <c:v>15.163857142857101</c:v>
                </c:pt>
                <c:pt idx="38">
                  <c:v>15.3275714285714</c:v>
                </c:pt>
                <c:pt idx="39">
                  <c:v>15.6582857142857</c:v>
                </c:pt>
                <c:pt idx="40">
                  <c:v>15.9341428571429</c:v>
                </c:pt>
                <c:pt idx="41">
                  <c:v>15.8967142857143</c:v>
                </c:pt>
                <c:pt idx="42">
                  <c:v>15.910285714285701</c:v>
                </c:pt>
                <c:pt idx="43">
                  <c:v>16.0571428571429</c:v>
                </c:pt>
                <c:pt idx="44">
                  <c:v>16.163</c:v>
                </c:pt>
                <c:pt idx="45">
                  <c:v>16.146000000000001</c:v>
                </c:pt>
                <c:pt idx="46">
                  <c:v>16.1595714285714</c:v>
                </c:pt>
                <c:pt idx="47">
                  <c:v>16.285285714285699</c:v>
                </c:pt>
                <c:pt idx="48">
                  <c:v>16.6557142857143</c:v>
                </c:pt>
                <c:pt idx="49">
                  <c:v>16.941428571428599</c:v>
                </c:pt>
                <c:pt idx="50">
                  <c:v>17.1288571428571</c:v>
                </c:pt>
                <c:pt idx="51">
                  <c:v>17.3092857142857</c:v>
                </c:pt>
                <c:pt idx="52">
                  <c:v>17.326285714285699</c:v>
                </c:pt>
                <c:pt idx="53">
                  <c:v>17.220857142857099</c:v>
                </c:pt>
                <c:pt idx="54">
                  <c:v>16.9624285714286</c:v>
                </c:pt>
                <c:pt idx="55">
                  <c:v>16.5341428571429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13.050630952381301</c:v>
                </c:pt>
                <c:pt idx="1">
                  <c:v>13.1065803571432</c:v>
                </c:pt>
                <c:pt idx="2">
                  <c:v>12.9015892857145</c:v>
                </c:pt>
                <c:pt idx="3">
                  <c:v>12.7791130952386</c:v>
                </c:pt>
                <c:pt idx="4">
                  <c:v>12.749803571428499</c:v>
                </c:pt>
                <c:pt idx="5">
                  <c:v>12.780818452380601</c:v>
                </c:pt>
                <c:pt idx="6">
                  <c:v>12.8504553571426</c:v>
                </c:pt>
                <c:pt idx="7">
                  <c:v>12.7897053571428</c:v>
                </c:pt>
                <c:pt idx="8">
                  <c:v>12.9184791666663</c:v>
                </c:pt>
                <c:pt idx="9">
                  <c:v>13.334017857142401</c:v>
                </c:pt>
                <c:pt idx="10">
                  <c:v>13.5042202380947</c:v>
                </c:pt>
                <c:pt idx="11">
                  <c:v>13.564684523809101</c:v>
                </c:pt>
                <c:pt idx="12">
                  <c:v>13.584401785714</c:v>
                </c:pt>
                <c:pt idx="13">
                  <c:v>13.4744999999999</c:v>
                </c:pt>
                <c:pt idx="14">
                  <c:v>13.749005952381401</c:v>
                </c:pt>
                <c:pt idx="15">
                  <c:v>13.9528095238106</c:v>
                </c:pt>
                <c:pt idx="16">
                  <c:v>13.843482142858299</c:v>
                </c:pt>
                <c:pt idx="17">
                  <c:v>13.8499970238106</c:v>
                </c:pt>
                <c:pt idx="18">
                  <c:v>13.8954166666677</c:v>
                </c:pt>
                <c:pt idx="19">
                  <c:v>13.9546577380966</c:v>
                </c:pt>
                <c:pt idx="20">
                  <c:v>14.139470238096701</c:v>
                </c:pt>
                <c:pt idx="21">
                  <c:v>14.0596160714299</c:v>
                </c:pt>
                <c:pt idx="22">
                  <c:v>13.9540327380964</c:v>
                </c:pt>
                <c:pt idx="23">
                  <c:v>13.936050595239699</c:v>
                </c:pt>
                <c:pt idx="24">
                  <c:v>13.9196160714299</c:v>
                </c:pt>
                <c:pt idx="25">
                  <c:v>13.7854821428589</c:v>
                </c:pt>
                <c:pt idx="26">
                  <c:v>13.5219077380968</c:v>
                </c:pt>
                <c:pt idx="27">
                  <c:v>13.2537708333347</c:v>
                </c:pt>
                <c:pt idx="28">
                  <c:v>13.2642559523818</c:v>
                </c:pt>
                <c:pt idx="29">
                  <c:v>13.3120119047627</c:v>
                </c:pt>
                <c:pt idx="30">
                  <c:v>13.3718839285714</c:v>
                </c:pt>
                <c:pt idx="31">
                  <c:v>13.348443452381201</c:v>
                </c:pt>
                <c:pt idx="32">
                  <c:v>13.391726190476099</c:v>
                </c:pt>
                <c:pt idx="33">
                  <c:v>13.4450357142856</c:v>
                </c:pt>
                <c:pt idx="34">
                  <c:v>13.4346369047616</c:v>
                </c:pt>
                <c:pt idx="35">
                  <c:v>13.3602499999997</c:v>
                </c:pt>
                <c:pt idx="36">
                  <c:v>13.230702380952</c:v>
                </c:pt>
                <c:pt idx="37">
                  <c:v>13.109874999999899</c:v>
                </c:pt>
                <c:pt idx="38">
                  <c:v>13.113714285714201</c:v>
                </c:pt>
                <c:pt idx="39">
                  <c:v>13.049148809523601</c:v>
                </c:pt>
                <c:pt idx="40">
                  <c:v>13.032172619047399</c:v>
                </c:pt>
                <c:pt idx="41">
                  <c:v>13.158297619047501</c:v>
                </c:pt>
                <c:pt idx="42">
                  <c:v>13.125502976190001</c:v>
                </c:pt>
                <c:pt idx="43">
                  <c:v>13.0830892857135</c:v>
                </c:pt>
                <c:pt idx="44">
                  <c:v>13.126389880951701</c:v>
                </c:pt>
                <c:pt idx="45">
                  <c:v>13.168187499999201</c:v>
                </c:pt>
                <c:pt idx="46">
                  <c:v>13.420535714284901</c:v>
                </c:pt>
                <c:pt idx="47">
                  <c:v>13.608336309522899</c:v>
                </c:pt>
                <c:pt idx="48">
                  <c:v>13.981785714284699</c:v>
                </c:pt>
                <c:pt idx="49">
                  <c:v>14.162089285714201</c:v>
                </c:pt>
                <c:pt idx="50">
                  <c:v>14.3688601190479</c:v>
                </c:pt>
                <c:pt idx="51">
                  <c:v>14.441068452381099</c:v>
                </c:pt>
                <c:pt idx="52">
                  <c:v>14.413839285714801</c:v>
                </c:pt>
                <c:pt idx="53">
                  <c:v>14.317214285715099</c:v>
                </c:pt>
                <c:pt idx="54">
                  <c:v>14.1596875000011</c:v>
                </c:pt>
                <c:pt idx="55">
                  <c:v>13.5962898550733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88640"/>
        <c:axId val="193626112"/>
      </c:scatterChart>
      <c:valAx>
        <c:axId val="192288640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26112"/>
        <c:crosses val="autoZero"/>
        <c:crossBetween val="midCat"/>
      </c:valAx>
      <c:valAx>
        <c:axId val="19362611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2886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prw11a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15.819000000000001</c:v>
                </c:pt>
                <c:pt idx="1">
                  <c:v>15.605</c:v>
                </c:pt>
                <c:pt idx="2">
                  <c:v>17.010999999999999</c:v>
                </c:pt>
                <c:pt idx="3">
                  <c:v>16.558</c:v>
                </c:pt>
                <c:pt idx="4">
                  <c:v>17.986000000000001</c:v>
                </c:pt>
                <c:pt idx="5">
                  <c:v>18.175999999999998</c:v>
                </c:pt>
                <c:pt idx="6">
                  <c:v>17.295999999999999</c:v>
                </c:pt>
                <c:pt idx="7">
                  <c:v>16.986999999999998</c:v>
                </c:pt>
                <c:pt idx="8">
                  <c:v>15.581</c:v>
                </c:pt>
                <c:pt idx="9">
                  <c:v>16.106000000000002</c:v>
                </c:pt>
                <c:pt idx="10">
                  <c:v>15.986000000000001</c:v>
                </c:pt>
                <c:pt idx="11">
                  <c:v>16.010000000000002</c:v>
                </c:pt>
                <c:pt idx="12">
                  <c:v>15.7</c:v>
                </c:pt>
                <c:pt idx="13">
                  <c:v>15.199</c:v>
                </c:pt>
                <c:pt idx="14">
                  <c:v>16.914999999999999</c:v>
                </c:pt>
                <c:pt idx="15">
                  <c:v>16.295999999999999</c:v>
                </c:pt>
                <c:pt idx="16">
                  <c:v>14.026</c:v>
                </c:pt>
                <c:pt idx="17">
                  <c:v>14.984</c:v>
                </c:pt>
                <c:pt idx="18">
                  <c:v>16.582000000000001</c:v>
                </c:pt>
                <c:pt idx="19">
                  <c:v>16.271999999999998</c:v>
                </c:pt>
                <c:pt idx="20">
                  <c:v>17.533999999999999</c:v>
                </c:pt>
                <c:pt idx="21">
                  <c:v>17.486000000000001</c:v>
                </c:pt>
                <c:pt idx="22">
                  <c:v>18.414000000000001</c:v>
                </c:pt>
                <c:pt idx="23">
                  <c:v>14.96</c:v>
                </c:pt>
                <c:pt idx="24">
                  <c:v>15.247</c:v>
                </c:pt>
                <c:pt idx="25">
                  <c:v>17.32</c:v>
                </c:pt>
                <c:pt idx="26">
                  <c:v>17.533999999999999</c:v>
                </c:pt>
                <c:pt idx="27">
                  <c:v>19.151</c:v>
                </c:pt>
                <c:pt idx="28">
                  <c:v>17.106000000000002</c:v>
                </c:pt>
                <c:pt idx="29">
                  <c:v>16.748999999999999</c:v>
                </c:pt>
                <c:pt idx="30">
                  <c:v>16.32</c:v>
                </c:pt>
                <c:pt idx="31">
                  <c:v>14.505000000000001</c:v>
                </c:pt>
                <c:pt idx="32">
                  <c:v>15.151</c:v>
                </c:pt>
                <c:pt idx="33">
                  <c:v>16.414999999999999</c:v>
                </c:pt>
                <c:pt idx="34">
                  <c:v>15.438000000000001</c:v>
                </c:pt>
                <c:pt idx="35">
                  <c:v>15.986000000000001</c:v>
                </c:pt>
                <c:pt idx="36">
                  <c:v>15.676</c:v>
                </c:pt>
                <c:pt idx="37">
                  <c:v>14.673</c:v>
                </c:pt>
                <c:pt idx="38">
                  <c:v>14.505000000000001</c:v>
                </c:pt>
                <c:pt idx="39">
                  <c:v>15.294</c:v>
                </c:pt>
                <c:pt idx="40">
                  <c:v>16.582000000000001</c:v>
                </c:pt>
                <c:pt idx="41">
                  <c:v>15.795999999999999</c:v>
                </c:pt>
                <c:pt idx="42">
                  <c:v>14.433</c:v>
                </c:pt>
                <c:pt idx="43">
                  <c:v>14.864000000000001</c:v>
                </c:pt>
                <c:pt idx="44">
                  <c:v>15.819000000000001</c:v>
                </c:pt>
                <c:pt idx="45">
                  <c:v>16.82</c:v>
                </c:pt>
                <c:pt idx="46">
                  <c:v>17.225000000000001</c:v>
                </c:pt>
                <c:pt idx="47">
                  <c:v>16.32</c:v>
                </c:pt>
                <c:pt idx="48">
                  <c:v>15.891</c:v>
                </c:pt>
                <c:pt idx="49">
                  <c:v>15.461</c:v>
                </c:pt>
                <c:pt idx="50">
                  <c:v>15.605</c:v>
                </c:pt>
                <c:pt idx="51">
                  <c:v>15.7</c:v>
                </c:pt>
                <c:pt idx="52">
                  <c:v>16.914999999999999</c:v>
                </c:pt>
                <c:pt idx="53">
                  <c:v>18.105</c:v>
                </c:pt>
                <c:pt idx="54">
                  <c:v>18.913</c:v>
                </c:pt>
                <c:pt idx="55">
                  <c:v>17.890999999999998</c:v>
                </c:pt>
                <c:pt idx="56">
                  <c:v>16.773</c:v>
                </c:pt>
                <c:pt idx="57">
                  <c:v>16.867999999999999</c:v>
                </c:pt>
                <c:pt idx="58">
                  <c:v>15.819000000000001</c:v>
                </c:pt>
                <c:pt idx="59">
                  <c:v>16.177</c:v>
                </c:pt>
                <c:pt idx="60">
                  <c:v>16.295999999999999</c:v>
                </c:pt>
                <c:pt idx="61">
                  <c:v>15.914999999999999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11.750999999999999</c:v>
                </c:pt>
                <c:pt idx="1">
                  <c:v>12.839</c:v>
                </c:pt>
                <c:pt idx="2">
                  <c:v>13.186999999999999</c:v>
                </c:pt>
                <c:pt idx="3">
                  <c:v>13.331</c:v>
                </c:pt>
                <c:pt idx="4">
                  <c:v>13.849</c:v>
                </c:pt>
                <c:pt idx="5">
                  <c:v>13.265000000000001</c:v>
                </c:pt>
                <c:pt idx="6">
                  <c:v>13.132</c:v>
                </c:pt>
                <c:pt idx="7">
                  <c:v>12.143000000000001</c:v>
                </c:pt>
                <c:pt idx="8">
                  <c:v>11.404</c:v>
                </c:pt>
                <c:pt idx="9">
                  <c:v>12.329000000000001</c:v>
                </c:pt>
                <c:pt idx="10">
                  <c:v>13.125999999999999</c:v>
                </c:pt>
                <c:pt idx="11">
                  <c:v>14.067</c:v>
                </c:pt>
                <c:pt idx="12">
                  <c:v>13.752000000000001</c:v>
                </c:pt>
                <c:pt idx="13">
                  <c:v>12.706</c:v>
                </c:pt>
                <c:pt idx="14">
                  <c:v>13.044</c:v>
                </c:pt>
                <c:pt idx="15">
                  <c:v>14.313000000000001</c:v>
                </c:pt>
                <c:pt idx="16">
                  <c:v>13.521000000000001</c:v>
                </c:pt>
                <c:pt idx="17">
                  <c:v>13.55</c:v>
                </c:pt>
                <c:pt idx="18">
                  <c:v>14.205</c:v>
                </c:pt>
                <c:pt idx="19">
                  <c:v>12.983000000000001</c:v>
                </c:pt>
                <c:pt idx="20">
                  <c:v>14.628</c:v>
                </c:pt>
                <c:pt idx="21">
                  <c:v>14.471</c:v>
                </c:pt>
                <c:pt idx="22">
                  <c:v>13.548</c:v>
                </c:pt>
                <c:pt idx="23">
                  <c:v>13.566000000000001</c:v>
                </c:pt>
                <c:pt idx="24">
                  <c:v>13.867000000000001</c:v>
                </c:pt>
                <c:pt idx="25">
                  <c:v>14.619</c:v>
                </c:pt>
                <c:pt idx="26">
                  <c:v>14.276999999999999</c:v>
                </c:pt>
                <c:pt idx="27">
                  <c:v>14.069000000000001</c:v>
                </c:pt>
                <c:pt idx="28">
                  <c:v>13.731999999999999</c:v>
                </c:pt>
                <c:pt idx="29">
                  <c:v>13.422000000000001</c:v>
                </c:pt>
                <c:pt idx="30">
                  <c:v>13.451000000000001</c:v>
                </c:pt>
                <c:pt idx="31">
                  <c:v>12.929</c:v>
                </c:pt>
                <c:pt idx="32">
                  <c:v>12.773999999999999</c:v>
                </c:pt>
                <c:pt idx="33">
                  <c:v>12.4</c:v>
                </c:pt>
                <c:pt idx="34">
                  <c:v>14.141999999999999</c:v>
                </c:pt>
                <c:pt idx="35">
                  <c:v>14.066000000000001</c:v>
                </c:pt>
                <c:pt idx="36">
                  <c:v>13.840999999999999</c:v>
                </c:pt>
                <c:pt idx="37">
                  <c:v>13.287000000000001</c:v>
                </c:pt>
                <c:pt idx="38">
                  <c:v>13.231999999999999</c:v>
                </c:pt>
                <c:pt idx="39">
                  <c:v>13.147</c:v>
                </c:pt>
                <c:pt idx="40">
                  <c:v>12.327</c:v>
                </c:pt>
                <c:pt idx="41">
                  <c:v>13.622</c:v>
                </c:pt>
                <c:pt idx="42">
                  <c:v>13.159000000000001</c:v>
                </c:pt>
                <c:pt idx="43">
                  <c:v>12.994999999999999</c:v>
                </c:pt>
                <c:pt idx="44">
                  <c:v>13.314</c:v>
                </c:pt>
                <c:pt idx="45">
                  <c:v>12.78</c:v>
                </c:pt>
                <c:pt idx="46">
                  <c:v>13.029</c:v>
                </c:pt>
                <c:pt idx="47">
                  <c:v>13.21</c:v>
                </c:pt>
                <c:pt idx="48">
                  <c:v>13.391999999999999</c:v>
                </c:pt>
                <c:pt idx="49">
                  <c:v>12.862</c:v>
                </c:pt>
                <c:pt idx="50">
                  <c:v>13.298</c:v>
                </c:pt>
                <c:pt idx="51">
                  <c:v>13.606999999999999</c:v>
                </c:pt>
                <c:pt idx="52">
                  <c:v>14.545999999999999</c:v>
                </c:pt>
                <c:pt idx="53">
                  <c:v>14.343</c:v>
                </c:pt>
                <c:pt idx="54">
                  <c:v>15.824</c:v>
                </c:pt>
                <c:pt idx="55">
                  <c:v>14.654</c:v>
                </c:pt>
                <c:pt idx="56">
                  <c:v>14.31</c:v>
                </c:pt>
                <c:pt idx="57">
                  <c:v>13.804</c:v>
                </c:pt>
                <c:pt idx="58">
                  <c:v>13.416</c:v>
                </c:pt>
                <c:pt idx="59">
                  <c:v>13.87</c:v>
                </c:pt>
                <c:pt idx="60">
                  <c:v>13.24</c:v>
                </c:pt>
                <c:pt idx="61">
                  <c:v>11.88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7.7949999999999999</c:v>
                </c:pt>
                <c:pt idx="1">
                  <c:v>11.589</c:v>
                </c:pt>
                <c:pt idx="2">
                  <c:v>9.7560000000000002</c:v>
                </c:pt>
                <c:pt idx="3">
                  <c:v>11.394</c:v>
                </c:pt>
                <c:pt idx="4">
                  <c:v>11.053000000000001</c:v>
                </c:pt>
                <c:pt idx="5">
                  <c:v>9.7560000000000002</c:v>
                </c:pt>
                <c:pt idx="6">
                  <c:v>9.8789999999999996</c:v>
                </c:pt>
                <c:pt idx="7">
                  <c:v>8.0950000000000006</c:v>
                </c:pt>
                <c:pt idx="8">
                  <c:v>7.3929999999999998</c:v>
                </c:pt>
                <c:pt idx="9">
                  <c:v>7.9450000000000003</c:v>
                </c:pt>
                <c:pt idx="10">
                  <c:v>10.222</c:v>
                </c:pt>
                <c:pt idx="11">
                  <c:v>11.929</c:v>
                </c:pt>
                <c:pt idx="12">
                  <c:v>11.443</c:v>
                </c:pt>
                <c:pt idx="13">
                  <c:v>10.173</c:v>
                </c:pt>
                <c:pt idx="14">
                  <c:v>9.8789999999999996</c:v>
                </c:pt>
                <c:pt idx="15">
                  <c:v>12.702999999999999</c:v>
                </c:pt>
                <c:pt idx="16">
                  <c:v>12.750999999999999</c:v>
                </c:pt>
                <c:pt idx="17">
                  <c:v>12.436999999999999</c:v>
                </c:pt>
                <c:pt idx="18">
                  <c:v>11.492000000000001</c:v>
                </c:pt>
                <c:pt idx="19">
                  <c:v>10.247</c:v>
                </c:pt>
                <c:pt idx="20">
                  <c:v>12.750999999999999</c:v>
                </c:pt>
                <c:pt idx="21">
                  <c:v>11.443</c:v>
                </c:pt>
                <c:pt idx="22">
                  <c:v>9.3610000000000007</c:v>
                </c:pt>
                <c:pt idx="23">
                  <c:v>12.582000000000001</c:v>
                </c:pt>
                <c:pt idx="24">
                  <c:v>12.847</c:v>
                </c:pt>
                <c:pt idx="25">
                  <c:v>12.025</c:v>
                </c:pt>
                <c:pt idx="26">
                  <c:v>12.000999999999999</c:v>
                </c:pt>
                <c:pt idx="27">
                  <c:v>9.8789999999999996</c:v>
                </c:pt>
                <c:pt idx="28">
                  <c:v>10.638</c:v>
                </c:pt>
                <c:pt idx="29">
                  <c:v>11.904</c:v>
                </c:pt>
                <c:pt idx="30">
                  <c:v>11.686</c:v>
                </c:pt>
                <c:pt idx="31">
                  <c:v>11.782999999999999</c:v>
                </c:pt>
                <c:pt idx="32">
                  <c:v>10.417999999999999</c:v>
                </c:pt>
                <c:pt idx="33">
                  <c:v>8.0449999999999999</c:v>
                </c:pt>
                <c:pt idx="34">
                  <c:v>13.329000000000001</c:v>
                </c:pt>
                <c:pt idx="35">
                  <c:v>13.257</c:v>
                </c:pt>
                <c:pt idx="36">
                  <c:v>12.944000000000001</c:v>
                </c:pt>
                <c:pt idx="37">
                  <c:v>12.534000000000001</c:v>
                </c:pt>
                <c:pt idx="38">
                  <c:v>12.461</c:v>
                </c:pt>
                <c:pt idx="39">
                  <c:v>10.295999999999999</c:v>
                </c:pt>
                <c:pt idx="40">
                  <c:v>7.8949999999999996</c:v>
                </c:pt>
                <c:pt idx="41">
                  <c:v>12.268000000000001</c:v>
                </c:pt>
                <c:pt idx="42">
                  <c:v>12.388999999999999</c:v>
                </c:pt>
                <c:pt idx="43">
                  <c:v>11.807</c:v>
                </c:pt>
                <c:pt idx="44">
                  <c:v>11.102</c:v>
                </c:pt>
                <c:pt idx="45">
                  <c:v>8.9649999999999999</c:v>
                </c:pt>
                <c:pt idx="46">
                  <c:v>8.99</c:v>
                </c:pt>
                <c:pt idx="47">
                  <c:v>10.467000000000001</c:v>
                </c:pt>
                <c:pt idx="48">
                  <c:v>10.834</c:v>
                </c:pt>
                <c:pt idx="49">
                  <c:v>10.417999999999999</c:v>
                </c:pt>
                <c:pt idx="50">
                  <c:v>12.05</c:v>
                </c:pt>
                <c:pt idx="51">
                  <c:v>12.413</c:v>
                </c:pt>
                <c:pt idx="52">
                  <c:v>12.292</c:v>
                </c:pt>
                <c:pt idx="53">
                  <c:v>10.295999999999999</c:v>
                </c:pt>
                <c:pt idx="54">
                  <c:v>13.401</c:v>
                </c:pt>
                <c:pt idx="55">
                  <c:v>12.582000000000001</c:v>
                </c:pt>
                <c:pt idx="56">
                  <c:v>13.209</c:v>
                </c:pt>
                <c:pt idx="57">
                  <c:v>11.832000000000001</c:v>
                </c:pt>
                <c:pt idx="58">
                  <c:v>11.832000000000001</c:v>
                </c:pt>
                <c:pt idx="59">
                  <c:v>11.662000000000001</c:v>
                </c:pt>
                <c:pt idx="60">
                  <c:v>10.858000000000001</c:v>
                </c:pt>
                <c:pt idx="61">
                  <c:v>7.7450000000000001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43744"/>
        <c:axId val="179345280"/>
      </c:scatterChart>
      <c:valAx>
        <c:axId val="17934374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5280"/>
        <c:crosses val="autoZero"/>
        <c:crossBetween val="midCat"/>
      </c:valAx>
      <c:valAx>
        <c:axId val="17934528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37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95250</xdr:rowOff>
    </xdr:from>
    <xdr:to>
      <xdr:col>6</xdr:col>
      <xdr:colOff>282637</xdr:colOff>
      <xdr:row>7</xdr:row>
      <xdr:rowOff>48288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361950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523875</xdr:colOff>
      <xdr:row>47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57150</xdr:rowOff>
    </xdr:from>
    <xdr:to>
      <xdr:col>4</xdr:col>
      <xdr:colOff>333375</xdr:colOff>
      <xdr:row>37</xdr:row>
      <xdr:rowOff>95250</xdr:rowOff>
    </xdr:to>
    <xdr:pic>
      <xdr:nvPicPr>
        <xdr:cNvPr id="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24350"/>
          <a:ext cx="5114925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2011</v>
      </c>
      <c r="B1" s="59" t="s">
        <v>129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22" t="s">
        <v>136</v>
      </c>
      <c r="C2" s="26"/>
    </row>
    <row r="3" spans="1:7" x14ac:dyDescent="0.25">
      <c r="A3" s="1" t="s">
        <v>1</v>
      </c>
      <c r="B3" s="22" t="s">
        <v>132</v>
      </c>
      <c r="C3" s="26"/>
    </row>
    <row r="4" spans="1:7" x14ac:dyDescent="0.25">
      <c r="A4" s="1" t="s">
        <v>2</v>
      </c>
      <c r="B4" s="22" t="s">
        <v>130</v>
      </c>
      <c r="C4" s="26"/>
    </row>
    <row r="5" spans="1:7" x14ac:dyDescent="0.25">
      <c r="A5" s="1" t="s">
        <v>3</v>
      </c>
      <c r="B5" s="22">
        <v>1150632</v>
      </c>
      <c r="C5" s="26"/>
    </row>
    <row r="6" spans="1:7" x14ac:dyDescent="0.25">
      <c r="A6" s="1" t="s">
        <v>4</v>
      </c>
      <c r="B6" s="22" t="s">
        <v>131</v>
      </c>
      <c r="C6" s="26"/>
    </row>
    <row r="7" spans="1:7" x14ac:dyDescent="0.25">
      <c r="A7" s="1" t="s">
        <v>5</v>
      </c>
      <c r="B7" s="26" t="str">
        <f>B3&amp;RIGHT(A1,2)&amp;"a_"&amp;B5&amp;"_Summary"</f>
        <v>prw11a_1150632_Summary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40725</v>
      </c>
      <c r="C9" s="54">
        <f>DATE(A1,8,31)</f>
        <v>40786</v>
      </c>
      <c r="F9" s="12"/>
    </row>
    <row r="10" spans="1:7" x14ac:dyDescent="0.25">
      <c r="B10" s="26" t="s">
        <v>133</v>
      </c>
      <c r="C10" s="26"/>
      <c r="D10" s="19">
        <f>B9</f>
        <v>40725</v>
      </c>
      <c r="E10" s="2" t="s">
        <v>116</v>
      </c>
      <c r="F10" s="19">
        <f>C9</f>
        <v>40786</v>
      </c>
    </row>
    <row r="11" spans="1:7" x14ac:dyDescent="0.25">
      <c r="B11" s="26"/>
      <c r="C11" s="26"/>
    </row>
    <row r="12" spans="1:7" x14ac:dyDescent="0.25">
      <c r="A12" s="1" t="s">
        <v>7</v>
      </c>
      <c r="B12" s="26"/>
      <c r="C12" s="55" t="s">
        <v>8</v>
      </c>
      <c r="E12" s="1" t="s">
        <v>11</v>
      </c>
    </row>
    <row r="13" spans="1:7" x14ac:dyDescent="0.25">
      <c r="A13" s="5" t="s">
        <v>32</v>
      </c>
      <c r="B13" s="56" t="s">
        <v>30</v>
      </c>
      <c r="C13" s="26"/>
      <c r="F13" s="12"/>
    </row>
    <row r="14" spans="1:7" x14ac:dyDescent="0.25">
      <c r="A14" s="5" t="s">
        <v>33</v>
      </c>
      <c r="B14" s="15">
        <f>DailyStats!B69</f>
        <v>7.3929999999999998</v>
      </c>
      <c r="C14" s="25">
        <f>DailyStats!D69</f>
        <v>40733.208333333336</v>
      </c>
      <c r="D14" s="26"/>
      <c r="E14" s="27">
        <f>COUNT(DailyStats!D69:E69)</f>
        <v>2</v>
      </c>
      <c r="F14" s="12"/>
    </row>
    <row r="15" spans="1:7" x14ac:dyDescent="0.25">
      <c r="A15" s="5" t="s">
        <v>37</v>
      </c>
      <c r="B15" s="15">
        <f>DailyStats!B70</f>
        <v>19.151</v>
      </c>
      <c r="C15" s="25">
        <f>DailyStats!D70</f>
        <v>40752.583333333336</v>
      </c>
      <c r="D15" s="26"/>
      <c r="E15" s="27">
        <f>COUNT(DailyStats!D70:E70)</f>
        <v>1</v>
      </c>
      <c r="F15" s="12"/>
    </row>
    <row r="16" spans="1:7" x14ac:dyDescent="0.25">
      <c r="A16" s="5" t="s">
        <v>36</v>
      </c>
      <c r="B16" s="15">
        <f>DailyStats!B71</f>
        <v>13.442693548387094</v>
      </c>
      <c r="C16" s="28"/>
      <c r="D16" s="26"/>
      <c r="E16" s="27"/>
    </row>
    <row r="17" spans="1:6" x14ac:dyDescent="0.25">
      <c r="A17" s="5" t="s">
        <v>35</v>
      </c>
      <c r="B17" s="15">
        <f>DailyStats!B72</f>
        <v>9.2720000000000002</v>
      </c>
      <c r="C17" s="29">
        <f>DailyStats!D72</f>
        <v>40752</v>
      </c>
      <c r="D17" s="26"/>
      <c r="E17" s="27">
        <f>COUNT(DailyStats!D72:E72)</f>
        <v>1</v>
      </c>
      <c r="F17" s="12"/>
    </row>
    <row r="18" spans="1:6" x14ac:dyDescent="0.25">
      <c r="A18" s="5" t="s">
        <v>34</v>
      </c>
      <c r="B18" s="15">
        <f>DailyStats!B73</f>
        <v>1.2749999999999999</v>
      </c>
      <c r="C18" s="29">
        <f>DailyStats!D73</f>
        <v>40741</v>
      </c>
      <c r="D18" s="26"/>
      <c r="E18" s="27">
        <f>COUNT(DailyStats!D73:E73)</f>
        <v>1</v>
      </c>
      <c r="F18" s="12"/>
    </row>
    <row r="19" spans="1:6" x14ac:dyDescent="0.25">
      <c r="A19" s="5" t="s">
        <v>9</v>
      </c>
      <c r="B19" s="2">
        <v>1488</v>
      </c>
      <c r="C19" s="28"/>
      <c r="D19" s="26"/>
      <c r="E19" s="27"/>
    </row>
    <row r="20" spans="1:6" x14ac:dyDescent="0.25">
      <c r="A20" s="5" t="s">
        <v>10</v>
      </c>
      <c r="B20" s="2" t="s">
        <v>29</v>
      </c>
      <c r="C20" s="28"/>
      <c r="D20" s="26"/>
      <c r="E20" s="27"/>
    </row>
    <row r="21" spans="1:6" x14ac:dyDescent="0.25">
      <c r="A21" s="5" t="s">
        <v>38</v>
      </c>
      <c r="B21" s="15">
        <f>MWAT!E4</f>
        <v>14.441068452381099</v>
      </c>
      <c r="C21" s="30">
        <f>MWAT!F4</f>
        <v>40781</v>
      </c>
      <c r="D21" s="26"/>
      <c r="E21" s="31">
        <f>COUNT(MWAT!F4:F104)</f>
        <v>3</v>
      </c>
      <c r="F21" s="12"/>
    </row>
    <row r="22" spans="1:6" x14ac:dyDescent="0.25">
      <c r="A22" s="5" t="s">
        <v>39</v>
      </c>
      <c r="B22" s="15">
        <f>MWMT!E4</f>
        <v>17.326285714285699</v>
      </c>
      <c r="C22" s="30">
        <f>MWMT!F4</f>
        <v>40782</v>
      </c>
      <c r="D22" s="26"/>
      <c r="E22" s="31">
        <f>COUNT(MWMT!F4:F104)</f>
        <v>2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60" t="s">
        <v>31</v>
      </c>
      <c r="B1" s="60"/>
      <c r="C1" s="60"/>
      <c r="D1" s="60"/>
    </row>
    <row r="2" spans="1:5" x14ac:dyDescent="0.25">
      <c r="A2" s="21" t="str">
        <f>LEFT(StatSummary!B7, LEN(StatSummary!B7)-8)&amp;"_DailyStats.csv"</f>
        <v>prw11a_1150632_DailyStats.csv</v>
      </c>
    </row>
    <row r="3" spans="1:5" ht="30.75" thickBot="1" x14ac:dyDescent="0.3">
      <c r="A3" s="13" t="s">
        <v>12</v>
      </c>
      <c r="B3" s="23" t="s">
        <v>118</v>
      </c>
      <c r="C3" s="23" t="s">
        <v>119</v>
      </c>
      <c r="D3" s="23" t="s">
        <v>120</v>
      </c>
      <c r="E3" s="23" t="s">
        <v>121</v>
      </c>
    </row>
    <row r="4" spans="1:5" x14ac:dyDescent="0.25">
      <c r="A4" s="6">
        <v>40725</v>
      </c>
      <c r="B4" s="16">
        <v>7.7949999999999999</v>
      </c>
      <c r="C4" s="16">
        <v>15.819000000000001</v>
      </c>
      <c r="D4" s="16">
        <v>11.750999999999999</v>
      </c>
      <c r="E4" s="16">
        <v>8.0239999999999991</v>
      </c>
    </row>
    <row r="5" spans="1:5" x14ac:dyDescent="0.25">
      <c r="A5" s="6">
        <v>40726</v>
      </c>
      <c r="B5" s="16">
        <v>11.589</v>
      </c>
      <c r="C5" s="16">
        <v>15.605</v>
      </c>
      <c r="D5" s="16">
        <v>12.839</v>
      </c>
      <c r="E5" s="16">
        <v>4.016</v>
      </c>
    </row>
    <row r="6" spans="1:5" x14ac:dyDescent="0.25">
      <c r="A6" s="6">
        <v>40727</v>
      </c>
      <c r="B6" s="16">
        <v>9.7560000000000002</v>
      </c>
      <c r="C6" s="16">
        <v>17.010999999999999</v>
      </c>
      <c r="D6" s="16">
        <v>13.186999999999999</v>
      </c>
      <c r="E6" s="16">
        <v>7.2549999999999999</v>
      </c>
    </row>
    <row r="7" spans="1:5" x14ac:dyDescent="0.25">
      <c r="A7" s="6">
        <v>40728</v>
      </c>
      <c r="B7" s="16">
        <v>11.394</v>
      </c>
      <c r="C7" s="16">
        <v>16.558</v>
      </c>
      <c r="D7" s="16">
        <v>13.331</v>
      </c>
      <c r="E7" s="16">
        <v>5.1639999999999997</v>
      </c>
    </row>
    <row r="8" spans="1:5" x14ac:dyDescent="0.25">
      <c r="A8" s="6">
        <v>40729</v>
      </c>
      <c r="B8" s="16">
        <v>11.053000000000001</v>
      </c>
      <c r="C8" s="16">
        <v>17.986000000000001</v>
      </c>
      <c r="D8" s="16">
        <v>13.849</v>
      </c>
      <c r="E8" s="16">
        <v>6.9329999999999998</v>
      </c>
    </row>
    <row r="9" spans="1:5" x14ac:dyDescent="0.25">
      <c r="A9" s="6">
        <v>40730</v>
      </c>
      <c r="B9" s="16">
        <v>9.7560000000000002</v>
      </c>
      <c r="C9" s="16">
        <v>18.175999999999998</v>
      </c>
      <c r="D9" s="16">
        <v>13.265000000000001</v>
      </c>
      <c r="E9" s="16">
        <v>8.42</v>
      </c>
    </row>
    <row r="10" spans="1:5" x14ac:dyDescent="0.25">
      <c r="A10" s="6">
        <v>40731</v>
      </c>
      <c r="B10" s="16">
        <v>9.8789999999999996</v>
      </c>
      <c r="C10" s="16">
        <v>17.295999999999999</v>
      </c>
      <c r="D10" s="16">
        <v>13.132</v>
      </c>
      <c r="E10" s="16">
        <v>7.4169999999999998</v>
      </c>
    </row>
    <row r="11" spans="1:5" x14ac:dyDescent="0.25">
      <c r="A11" s="6">
        <v>40732</v>
      </c>
      <c r="B11" s="16">
        <v>8.0950000000000006</v>
      </c>
      <c r="C11" s="16">
        <v>16.986999999999998</v>
      </c>
      <c r="D11" s="16">
        <v>12.143000000000001</v>
      </c>
      <c r="E11" s="16">
        <v>8.8919999999999995</v>
      </c>
    </row>
    <row r="12" spans="1:5" x14ac:dyDescent="0.25">
      <c r="A12" s="6">
        <v>40733</v>
      </c>
      <c r="B12" s="16">
        <v>7.3929999999999998</v>
      </c>
      <c r="C12" s="16">
        <v>15.581</v>
      </c>
      <c r="D12" s="16">
        <v>11.404</v>
      </c>
      <c r="E12" s="16">
        <v>8.1880000000000006</v>
      </c>
    </row>
    <row r="13" spans="1:5" x14ac:dyDescent="0.25">
      <c r="A13" s="6">
        <v>40734</v>
      </c>
      <c r="B13" s="16">
        <v>7.9450000000000003</v>
      </c>
      <c r="C13" s="16">
        <v>16.106000000000002</v>
      </c>
      <c r="D13" s="16">
        <v>12.329000000000001</v>
      </c>
      <c r="E13" s="16">
        <v>8.1609999999999996</v>
      </c>
    </row>
    <row r="14" spans="1:5" x14ac:dyDescent="0.25">
      <c r="A14" s="6">
        <v>40735</v>
      </c>
      <c r="B14" s="16">
        <v>10.222</v>
      </c>
      <c r="C14" s="16">
        <v>15.986000000000001</v>
      </c>
      <c r="D14" s="16">
        <v>13.125999999999999</v>
      </c>
      <c r="E14" s="16">
        <v>5.7640000000000002</v>
      </c>
    </row>
    <row r="15" spans="1:5" x14ac:dyDescent="0.25">
      <c r="A15" s="6">
        <v>40736</v>
      </c>
      <c r="B15" s="16">
        <v>11.929</v>
      </c>
      <c r="C15" s="16">
        <v>16.010000000000002</v>
      </c>
      <c r="D15" s="16">
        <v>14.067</v>
      </c>
      <c r="E15" s="16">
        <v>4.0810000000000004</v>
      </c>
    </row>
    <row r="16" spans="1:5" x14ac:dyDescent="0.25">
      <c r="A16" s="6">
        <v>40737</v>
      </c>
      <c r="B16" s="16">
        <v>11.443</v>
      </c>
      <c r="C16" s="16">
        <v>15.7</v>
      </c>
      <c r="D16" s="16">
        <v>13.752000000000001</v>
      </c>
      <c r="E16" s="16">
        <v>4.2569999999999997</v>
      </c>
    </row>
    <row r="17" spans="1:5" x14ac:dyDescent="0.25">
      <c r="A17" s="6">
        <v>40738</v>
      </c>
      <c r="B17" s="16">
        <v>10.173</v>
      </c>
      <c r="C17" s="16">
        <v>15.199</v>
      </c>
      <c r="D17" s="16">
        <v>12.706</v>
      </c>
      <c r="E17" s="16">
        <v>5.0259999999999998</v>
      </c>
    </row>
    <row r="18" spans="1:5" x14ac:dyDescent="0.25">
      <c r="A18" s="6">
        <v>40739</v>
      </c>
      <c r="B18" s="16">
        <v>9.8789999999999996</v>
      </c>
      <c r="C18" s="16">
        <v>16.914999999999999</v>
      </c>
      <c r="D18" s="16">
        <v>13.044</v>
      </c>
      <c r="E18" s="16">
        <v>7.0359999999999996</v>
      </c>
    </row>
    <row r="19" spans="1:5" x14ac:dyDescent="0.25">
      <c r="A19" s="6">
        <v>40740</v>
      </c>
      <c r="B19" s="16">
        <v>12.702999999999999</v>
      </c>
      <c r="C19" s="16">
        <v>16.295999999999999</v>
      </c>
      <c r="D19" s="16">
        <v>14.313000000000001</v>
      </c>
      <c r="E19" s="16">
        <v>3.593</v>
      </c>
    </row>
    <row r="20" spans="1:5" x14ac:dyDescent="0.25">
      <c r="A20" s="6">
        <v>40741</v>
      </c>
      <c r="B20" s="16">
        <v>12.750999999999999</v>
      </c>
      <c r="C20" s="16">
        <v>14.026</v>
      </c>
      <c r="D20" s="16">
        <v>13.521000000000001</v>
      </c>
      <c r="E20" s="16">
        <v>1.2749999999999999</v>
      </c>
    </row>
    <row r="21" spans="1:5" x14ac:dyDescent="0.25">
      <c r="A21" s="6">
        <v>40742</v>
      </c>
      <c r="B21" s="16">
        <v>12.436999999999999</v>
      </c>
      <c r="C21" s="16">
        <v>14.984</v>
      </c>
      <c r="D21" s="16">
        <v>13.55</v>
      </c>
      <c r="E21" s="16">
        <v>2.5470000000000002</v>
      </c>
    </row>
    <row r="22" spans="1:5" x14ac:dyDescent="0.25">
      <c r="A22" s="6">
        <v>40743</v>
      </c>
      <c r="B22" s="16">
        <v>11.492000000000001</v>
      </c>
      <c r="C22" s="16">
        <v>16.582000000000001</v>
      </c>
      <c r="D22" s="16">
        <v>14.205</v>
      </c>
      <c r="E22" s="16">
        <v>5.09</v>
      </c>
    </row>
    <row r="23" spans="1:5" x14ac:dyDescent="0.25">
      <c r="A23" s="6">
        <v>40744</v>
      </c>
      <c r="B23" s="16">
        <v>10.247</v>
      </c>
      <c r="C23" s="16">
        <v>16.271999999999998</v>
      </c>
      <c r="D23" s="16">
        <v>12.983000000000001</v>
      </c>
      <c r="E23" s="16">
        <v>6.0250000000000004</v>
      </c>
    </row>
    <row r="24" spans="1:5" x14ac:dyDescent="0.25">
      <c r="A24" s="6">
        <v>40745</v>
      </c>
      <c r="B24" s="16">
        <v>12.750999999999999</v>
      </c>
      <c r="C24" s="16">
        <v>17.533999999999999</v>
      </c>
      <c r="D24" s="16">
        <v>14.628</v>
      </c>
      <c r="E24" s="16">
        <v>4.7830000000000004</v>
      </c>
    </row>
    <row r="25" spans="1:5" x14ac:dyDescent="0.25">
      <c r="A25" s="6">
        <v>40746</v>
      </c>
      <c r="B25" s="16">
        <v>11.443</v>
      </c>
      <c r="C25" s="16">
        <v>17.486000000000001</v>
      </c>
      <c r="D25" s="16">
        <v>14.471</v>
      </c>
      <c r="E25" s="16">
        <v>6.0430000000000001</v>
      </c>
    </row>
    <row r="26" spans="1:5" x14ac:dyDescent="0.25">
      <c r="A26" s="6">
        <v>40747</v>
      </c>
      <c r="B26" s="16">
        <v>9.3610000000000007</v>
      </c>
      <c r="C26" s="16">
        <v>18.414000000000001</v>
      </c>
      <c r="D26" s="16">
        <v>13.548</v>
      </c>
      <c r="E26" s="16">
        <v>9.0530000000000008</v>
      </c>
    </row>
    <row r="27" spans="1:5" x14ac:dyDescent="0.25">
      <c r="A27" s="6">
        <v>40748</v>
      </c>
      <c r="B27" s="16">
        <v>12.582000000000001</v>
      </c>
      <c r="C27" s="16">
        <v>14.96</v>
      </c>
      <c r="D27" s="16">
        <v>13.566000000000001</v>
      </c>
      <c r="E27" s="16">
        <v>2.3780000000000001</v>
      </c>
    </row>
    <row r="28" spans="1:5" x14ac:dyDescent="0.25">
      <c r="A28" s="6">
        <v>40749</v>
      </c>
      <c r="B28" s="16">
        <v>12.847</v>
      </c>
      <c r="C28" s="16">
        <v>15.247</v>
      </c>
      <c r="D28" s="16">
        <v>13.867000000000001</v>
      </c>
      <c r="E28" s="16">
        <v>2.4</v>
      </c>
    </row>
    <row r="29" spans="1:5" x14ac:dyDescent="0.25">
      <c r="A29" s="6">
        <v>40750</v>
      </c>
      <c r="B29" s="16">
        <v>12.025</v>
      </c>
      <c r="C29" s="16">
        <v>17.32</v>
      </c>
      <c r="D29" s="16">
        <v>14.619</v>
      </c>
      <c r="E29" s="16">
        <v>5.2949999999999999</v>
      </c>
    </row>
    <row r="30" spans="1:5" x14ac:dyDescent="0.25">
      <c r="A30" s="6">
        <v>40751</v>
      </c>
      <c r="B30" s="16">
        <v>12.000999999999999</v>
      </c>
      <c r="C30" s="16">
        <v>17.533999999999999</v>
      </c>
      <c r="D30" s="16">
        <v>14.276999999999999</v>
      </c>
      <c r="E30" s="16">
        <v>5.5330000000000004</v>
      </c>
    </row>
    <row r="31" spans="1:5" x14ac:dyDescent="0.25">
      <c r="A31" s="6">
        <v>40752</v>
      </c>
      <c r="B31" s="16">
        <v>9.8789999999999996</v>
      </c>
      <c r="C31" s="16">
        <v>19.151</v>
      </c>
      <c r="D31" s="16">
        <v>14.069000000000001</v>
      </c>
      <c r="E31" s="16">
        <v>9.2720000000000002</v>
      </c>
    </row>
    <row r="32" spans="1:5" x14ac:dyDescent="0.25">
      <c r="A32" s="6">
        <v>40753</v>
      </c>
      <c r="B32" s="16">
        <v>10.638</v>
      </c>
      <c r="C32" s="16">
        <v>17.106000000000002</v>
      </c>
      <c r="D32" s="16">
        <v>13.731999999999999</v>
      </c>
      <c r="E32" s="16">
        <v>6.468</v>
      </c>
    </row>
    <row r="33" spans="1:5" x14ac:dyDescent="0.25">
      <c r="A33" s="6">
        <v>40754</v>
      </c>
      <c r="B33" s="16">
        <v>11.904</v>
      </c>
      <c r="C33" s="16">
        <v>16.748999999999999</v>
      </c>
      <c r="D33" s="16">
        <v>13.422000000000001</v>
      </c>
      <c r="E33" s="16">
        <v>4.8449999999999998</v>
      </c>
    </row>
    <row r="34" spans="1:5" x14ac:dyDescent="0.25">
      <c r="A34" s="6">
        <v>40755</v>
      </c>
      <c r="B34" s="16">
        <v>11.686</v>
      </c>
      <c r="C34" s="16">
        <v>16.32</v>
      </c>
      <c r="D34" s="16">
        <v>13.451000000000001</v>
      </c>
      <c r="E34" s="16">
        <v>4.6340000000000003</v>
      </c>
    </row>
    <row r="35" spans="1:5" x14ac:dyDescent="0.25">
      <c r="A35" s="6">
        <v>40756</v>
      </c>
      <c r="B35" s="16">
        <v>11.782999999999999</v>
      </c>
      <c r="C35" s="16">
        <v>14.505000000000001</v>
      </c>
      <c r="D35" s="16">
        <v>12.929</v>
      </c>
      <c r="E35" s="16">
        <v>2.722</v>
      </c>
    </row>
    <row r="36" spans="1:5" x14ac:dyDescent="0.25">
      <c r="A36" s="6">
        <v>40757</v>
      </c>
      <c r="B36" s="16">
        <v>10.417999999999999</v>
      </c>
      <c r="C36" s="16">
        <v>15.151</v>
      </c>
      <c r="D36" s="16">
        <v>12.773999999999999</v>
      </c>
      <c r="E36" s="16">
        <v>4.7329999999999997</v>
      </c>
    </row>
    <row r="37" spans="1:5" x14ac:dyDescent="0.25">
      <c r="A37" s="6">
        <v>40758</v>
      </c>
      <c r="B37" s="16">
        <v>8.0449999999999999</v>
      </c>
      <c r="C37" s="16">
        <v>16.414999999999999</v>
      </c>
      <c r="D37" s="16">
        <v>12.4</v>
      </c>
      <c r="E37" s="16">
        <v>8.3699999999999992</v>
      </c>
    </row>
    <row r="38" spans="1:5" x14ac:dyDescent="0.25">
      <c r="A38" s="6">
        <v>40759</v>
      </c>
      <c r="B38" s="16">
        <v>13.329000000000001</v>
      </c>
      <c r="C38" s="16">
        <v>15.438000000000001</v>
      </c>
      <c r="D38" s="16">
        <v>14.141999999999999</v>
      </c>
      <c r="E38" s="16">
        <v>2.109</v>
      </c>
    </row>
    <row r="39" spans="1:5" x14ac:dyDescent="0.25">
      <c r="A39" s="6">
        <v>40760</v>
      </c>
      <c r="B39" s="16">
        <v>13.257</v>
      </c>
      <c r="C39" s="16">
        <v>15.986000000000001</v>
      </c>
      <c r="D39" s="16">
        <v>14.066000000000001</v>
      </c>
      <c r="E39" s="16">
        <v>2.7290000000000001</v>
      </c>
    </row>
    <row r="40" spans="1:5" x14ac:dyDescent="0.25">
      <c r="A40" s="6">
        <v>40761</v>
      </c>
      <c r="B40" s="16">
        <v>12.944000000000001</v>
      </c>
      <c r="C40" s="16">
        <v>15.676</v>
      </c>
      <c r="D40" s="16">
        <v>13.840999999999999</v>
      </c>
      <c r="E40" s="16">
        <v>2.7320000000000002</v>
      </c>
    </row>
    <row r="41" spans="1:5" x14ac:dyDescent="0.25">
      <c r="A41" s="6">
        <v>40762</v>
      </c>
      <c r="B41" s="16">
        <v>12.534000000000001</v>
      </c>
      <c r="C41" s="16">
        <v>14.673</v>
      </c>
      <c r="D41" s="16">
        <v>13.287000000000001</v>
      </c>
      <c r="E41" s="16">
        <v>2.1389999999999998</v>
      </c>
    </row>
    <row r="42" spans="1:5" x14ac:dyDescent="0.25">
      <c r="A42" s="6">
        <v>40763</v>
      </c>
      <c r="B42" s="16">
        <v>12.461</v>
      </c>
      <c r="C42" s="16">
        <v>14.505000000000001</v>
      </c>
      <c r="D42" s="16">
        <v>13.231999999999999</v>
      </c>
      <c r="E42" s="16">
        <v>2.044</v>
      </c>
    </row>
    <row r="43" spans="1:5" x14ac:dyDescent="0.25">
      <c r="A43" s="6">
        <v>40764</v>
      </c>
      <c r="B43" s="16">
        <v>10.295999999999999</v>
      </c>
      <c r="C43" s="16">
        <v>15.294</v>
      </c>
      <c r="D43" s="16">
        <v>13.147</v>
      </c>
      <c r="E43" s="16">
        <v>4.9980000000000002</v>
      </c>
    </row>
    <row r="44" spans="1:5" x14ac:dyDescent="0.25">
      <c r="A44" s="6">
        <v>40765</v>
      </c>
      <c r="B44" s="16">
        <v>7.8949999999999996</v>
      </c>
      <c r="C44" s="16">
        <v>16.582000000000001</v>
      </c>
      <c r="D44" s="16">
        <v>12.327</v>
      </c>
      <c r="E44" s="16">
        <v>8.6869999999999994</v>
      </c>
    </row>
    <row r="45" spans="1:5" x14ac:dyDescent="0.25">
      <c r="A45" s="6">
        <v>40766</v>
      </c>
      <c r="B45" s="16">
        <v>12.268000000000001</v>
      </c>
      <c r="C45" s="16">
        <v>15.795999999999999</v>
      </c>
      <c r="D45" s="16">
        <v>13.622</v>
      </c>
      <c r="E45" s="16">
        <v>3.528</v>
      </c>
    </row>
    <row r="46" spans="1:5" x14ac:dyDescent="0.25">
      <c r="A46" s="6">
        <v>40767</v>
      </c>
      <c r="B46" s="16">
        <v>12.388999999999999</v>
      </c>
      <c r="C46" s="16">
        <v>14.433</v>
      </c>
      <c r="D46" s="16">
        <v>13.159000000000001</v>
      </c>
      <c r="E46" s="16">
        <v>2.044</v>
      </c>
    </row>
    <row r="47" spans="1:5" x14ac:dyDescent="0.25">
      <c r="A47" s="6">
        <v>40768</v>
      </c>
      <c r="B47" s="16">
        <v>11.807</v>
      </c>
      <c r="C47" s="16">
        <v>14.864000000000001</v>
      </c>
      <c r="D47" s="16">
        <v>12.994999999999999</v>
      </c>
      <c r="E47" s="16">
        <v>3.0569999999999999</v>
      </c>
    </row>
    <row r="48" spans="1:5" x14ac:dyDescent="0.25">
      <c r="A48" s="6">
        <v>40769</v>
      </c>
      <c r="B48" s="16">
        <v>11.102</v>
      </c>
      <c r="C48" s="16">
        <v>15.819000000000001</v>
      </c>
      <c r="D48" s="16">
        <v>13.314</v>
      </c>
      <c r="E48" s="16">
        <v>4.7169999999999996</v>
      </c>
    </row>
    <row r="49" spans="1:5" x14ac:dyDescent="0.25">
      <c r="A49" s="6">
        <v>40770</v>
      </c>
      <c r="B49" s="16">
        <v>8.9649999999999999</v>
      </c>
      <c r="C49" s="16">
        <v>16.82</v>
      </c>
      <c r="D49" s="16">
        <v>12.78</v>
      </c>
      <c r="E49" s="16">
        <v>7.8550000000000004</v>
      </c>
    </row>
    <row r="50" spans="1:5" x14ac:dyDescent="0.25">
      <c r="A50" s="6">
        <v>40771</v>
      </c>
      <c r="B50" s="16">
        <v>8.99</v>
      </c>
      <c r="C50" s="16">
        <v>17.225000000000001</v>
      </c>
      <c r="D50" s="16">
        <v>13.029</v>
      </c>
      <c r="E50" s="16">
        <v>8.2349999999999994</v>
      </c>
    </row>
    <row r="51" spans="1:5" x14ac:dyDescent="0.25">
      <c r="A51" s="6">
        <v>40772</v>
      </c>
      <c r="B51" s="16">
        <v>10.467000000000001</v>
      </c>
      <c r="C51" s="16">
        <v>16.32</v>
      </c>
      <c r="D51" s="16">
        <v>13.21</v>
      </c>
      <c r="E51" s="16">
        <v>5.8529999999999998</v>
      </c>
    </row>
    <row r="52" spans="1:5" x14ac:dyDescent="0.25">
      <c r="A52" s="6">
        <v>40773</v>
      </c>
      <c r="B52" s="16">
        <v>10.834</v>
      </c>
      <c r="C52" s="16">
        <v>15.891</v>
      </c>
      <c r="D52" s="16">
        <v>13.391999999999999</v>
      </c>
      <c r="E52" s="16">
        <v>5.0570000000000004</v>
      </c>
    </row>
    <row r="53" spans="1:5" x14ac:dyDescent="0.25">
      <c r="A53" s="6">
        <v>40774</v>
      </c>
      <c r="B53" s="16">
        <v>10.417999999999999</v>
      </c>
      <c r="C53" s="16">
        <v>15.461</v>
      </c>
      <c r="D53" s="16">
        <v>12.862</v>
      </c>
      <c r="E53" s="16">
        <v>5.0430000000000001</v>
      </c>
    </row>
    <row r="54" spans="1:5" x14ac:dyDescent="0.25">
      <c r="A54" s="6">
        <v>40775</v>
      </c>
      <c r="B54" s="16">
        <v>12.05</v>
      </c>
      <c r="C54" s="16">
        <v>15.605</v>
      </c>
      <c r="D54" s="16">
        <v>13.298</v>
      </c>
      <c r="E54" s="16">
        <v>3.5550000000000002</v>
      </c>
    </row>
    <row r="55" spans="1:5" x14ac:dyDescent="0.25">
      <c r="A55" s="6">
        <v>40776</v>
      </c>
      <c r="B55" s="16">
        <v>12.413</v>
      </c>
      <c r="C55" s="16">
        <v>15.7</v>
      </c>
      <c r="D55" s="16">
        <v>13.606999999999999</v>
      </c>
      <c r="E55" s="16">
        <v>3.2869999999999999</v>
      </c>
    </row>
    <row r="56" spans="1:5" x14ac:dyDescent="0.25">
      <c r="A56" s="6">
        <v>40777</v>
      </c>
      <c r="B56" s="16">
        <v>12.292</v>
      </c>
      <c r="C56" s="16">
        <v>16.914999999999999</v>
      </c>
      <c r="D56" s="16">
        <v>14.545999999999999</v>
      </c>
      <c r="E56" s="16">
        <v>4.6230000000000002</v>
      </c>
    </row>
    <row r="57" spans="1:5" x14ac:dyDescent="0.25">
      <c r="A57" s="6">
        <v>40778</v>
      </c>
      <c r="B57" s="16">
        <v>10.295999999999999</v>
      </c>
      <c r="C57" s="16">
        <v>18.105</v>
      </c>
      <c r="D57" s="16">
        <v>14.343</v>
      </c>
      <c r="E57" s="16">
        <v>7.8090000000000002</v>
      </c>
    </row>
    <row r="58" spans="1:5" x14ac:dyDescent="0.25">
      <c r="A58" s="6">
        <v>40779</v>
      </c>
      <c r="B58" s="16">
        <v>13.401</v>
      </c>
      <c r="C58" s="16">
        <v>18.913</v>
      </c>
      <c r="D58" s="16">
        <v>15.824</v>
      </c>
      <c r="E58" s="16">
        <v>5.5119999999999996</v>
      </c>
    </row>
    <row r="59" spans="1:5" x14ac:dyDescent="0.25">
      <c r="A59" s="6">
        <v>40780</v>
      </c>
      <c r="B59" s="16">
        <v>12.582000000000001</v>
      </c>
      <c r="C59" s="16">
        <v>17.890999999999998</v>
      </c>
      <c r="D59" s="16">
        <v>14.654</v>
      </c>
      <c r="E59" s="16">
        <v>5.3090000000000002</v>
      </c>
    </row>
    <row r="60" spans="1:5" x14ac:dyDescent="0.25">
      <c r="A60" s="6">
        <v>40781</v>
      </c>
      <c r="B60" s="16">
        <v>13.209</v>
      </c>
      <c r="C60" s="16">
        <v>16.773</v>
      </c>
      <c r="D60" s="16">
        <v>14.31</v>
      </c>
      <c r="E60" s="16">
        <v>3.5640000000000001</v>
      </c>
    </row>
    <row r="61" spans="1:5" x14ac:dyDescent="0.25">
      <c r="A61" s="6">
        <v>40782</v>
      </c>
      <c r="B61" s="16">
        <v>11.832000000000001</v>
      </c>
      <c r="C61" s="16">
        <v>16.867999999999999</v>
      </c>
      <c r="D61" s="16">
        <v>13.804</v>
      </c>
      <c r="E61" s="16">
        <v>5.0359999999999996</v>
      </c>
    </row>
    <row r="62" spans="1:5" x14ac:dyDescent="0.25">
      <c r="A62" s="6">
        <v>40783</v>
      </c>
      <c r="B62" s="16">
        <v>11.832000000000001</v>
      </c>
      <c r="C62" s="16">
        <v>15.819000000000001</v>
      </c>
      <c r="D62" s="16">
        <v>13.416</v>
      </c>
      <c r="E62" s="16">
        <v>3.9870000000000001</v>
      </c>
    </row>
    <row r="63" spans="1:5" x14ac:dyDescent="0.25">
      <c r="A63" s="6">
        <v>40784</v>
      </c>
      <c r="B63" s="16">
        <v>11.662000000000001</v>
      </c>
      <c r="C63" s="16">
        <v>16.177</v>
      </c>
      <c r="D63" s="16">
        <v>13.87</v>
      </c>
      <c r="E63" s="16">
        <v>4.5149999999999997</v>
      </c>
    </row>
    <row r="64" spans="1:5" x14ac:dyDescent="0.25">
      <c r="A64" s="6">
        <v>40785</v>
      </c>
      <c r="B64" s="16">
        <v>10.858000000000001</v>
      </c>
      <c r="C64" s="16">
        <v>16.295999999999999</v>
      </c>
      <c r="D64" s="16">
        <v>13.24</v>
      </c>
      <c r="E64" s="16">
        <v>5.4379999999999997</v>
      </c>
    </row>
    <row r="65" spans="1:5" x14ac:dyDescent="0.25">
      <c r="A65" s="6">
        <v>40786</v>
      </c>
      <c r="B65" s="16">
        <v>7.7450000000000001</v>
      </c>
      <c r="C65" s="16">
        <v>15.914999999999999</v>
      </c>
      <c r="D65" s="16">
        <v>11.88</v>
      </c>
      <c r="E65" s="16">
        <v>8.17</v>
      </c>
    </row>
    <row r="68" spans="1:5" x14ac:dyDescent="0.25">
      <c r="D68" s="1" t="s">
        <v>13</v>
      </c>
    </row>
    <row r="69" spans="1:5" x14ac:dyDescent="0.25">
      <c r="A69" s="8" t="s">
        <v>14</v>
      </c>
      <c r="B69" s="9">
        <f>MIN(B4:B65)</f>
        <v>7.3929999999999998</v>
      </c>
      <c r="C69" s="10" t="s">
        <v>15</v>
      </c>
      <c r="D69" s="58">
        <v>40733.208333333336</v>
      </c>
      <c r="E69" s="58">
        <v>40733.25</v>
      </c>
    </row>
    <row r="70" spans="1:5" x14ac:dyDescent="0.25">
      <c r="A70" s="8" t="s">
        <v>16</v>
      </c>
      <c r="B70" s="9">
        <f>MAX(C4:C65)</f>
        <v>19.151</v>
      </c>
      <c r="C70" s="10" t="s">
        <v>15</v>
      </c>
      <c r="D70" s="58">
        <v>40752.583333333336</v>
      </c>
      <c r="E70" s="58"/>
    </row>
    <row r="71" spans="1:5" x14ac:dyDescent="0.25">
      <c r="A71" s="8" t="s">
        <v>17</v>
      </c>
      <c r="B71" s="9">
        <f>AVERAGE(D4:D65)</f>
        <v>13.442693548387094</v>
      </c>
      <c r="C71" s="10" t="s">
        <v>15</v>
      </c>
      <c r="D71" s="53"/>
      <c r="E71" s="53"/>
    </row>
    <row r="72" spans="1:5" x14ac:dyDescent="0.25">
      <c r="A72" s="8" t="s">
        <v>18</v>
      </c>
      <c r="B72" s="9">
        <f>MAX(E4:E65)</f>
        <v>9.2720000000000002</v>
      </c>
      <c r="C72" s="10" t="s">
        <v>15</v>
      </c>
      <c r="D72" s="57">
        <v>40752</v>
      </c>
      <c r="E72" s="14"/>
    </row>
    <row r="73" spans="1:5" x14ac:dyDescent="0.25">
      <c r="A73" s="8" t="s">
        <v>19</v>
      </c>
      <c r="B73" s="9">
        <f>MIN(E4:E65)</f>
        <v>1.2749999999999999</v>
      </c>
      <c r="C73" s="10" t="s">
        <v>15</v>
      </c>
      <c r="D73" s="57">
        <v>40741</v>
      </c>
      <c r="E73" s="14"/>
    </row>
    <row r="76" spans="1:5" x14ac:dyDescent="0.25">
      <c r="B76" s="3"/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prw11a</v>
      </c>
      <c r="G1" t="str">
        <f>$F$1&amp;" - Daily Stream Temperature"</f>
        <v>prw11a - Daily Stream Temperature</v>
      </c>
      <c r="L1" t="str">
        <f>StatSummary!$B$4</f>
        <v>Air</v>
      </c>
    </row>
    <row r="2" spans="6:17" x14ac:dyDescent="0.25">
      <c r="G2" t="str">
        <f>$F$1&amp;" - Diurnal Range"</f>
        <v>prw11a - Diurnal Range</v>
      </c>
      <c r="L2" t="s">
        <v>117</v>
      </c>
      <c r="O2" s="20"/>
      <c r="P2" s="20"/>
      <c r="Q2" s="20"/>
    </row>
    <row r="3" spans="6:17" x14ac:dyDescent="0.25">
      <c r="G3" t="str">
        <f>$F$1&amp;" - MWMT and MWAT"</f>
        <v>prw11a - MWMT and MWAT</v>
      </c>
    </row>
    <row r="33" spans="17:19" x14ac:dyDescent="0.25">
      <c r="Q33" s="19"/>
      <c r="R33" s="2"/>
      <c r="S33" s="19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128</v>
      </c>
      <c r="B2" t="s">
        <v>134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40725</v>
      </c>
      <c r="D4" s="5" t="s">
        <v>26</v>
      </c>
      <c r="E4" s="15">
        <f>MAX(B4:B65)</f>
        <v>14.441068452381099</v>
      </c>
      <c r="F4" s="6">
        <v>40781</v>
      </c>
      <c r="G4" s="32"/>
      <c r="H4" s="4"/>
    </row>
    <row r="5" spans="1:8" x14ac:dyDescent="0.25">
      <c r="A5" s="6">
        <v>40726</v>
      </c>
      <c r="F5" s="6">
        <v>40782</v>
      </c>
    </row>
    <row r="6" spans="1:8" x14ac:dyDescent="0.25">
      <c r="A6" s="6">
        <v>40727</v>
      </c>
      <c r="F6" s="6">
        <v>40783</v>
      </c>
    </row>
    <row r="7" spans="1:8" x14ac:dyDescent="0.25">
      <c r="A7" s="6">
        <v>40728</v>
      </c>
      <c r="F7" s="18"/>
    </row>
    <row r="8" spans="1:8" x14ac:dyDescent="0.25">
      <c r="A8" s="6">
        <v>40729</v>
      </c>
      <c r="F8" s="18"/>
    </row>
    <row r="9" spans="1:8" x14ac:dyDescent="0.25">
      <c r="A9" s="6">
        <v>40730</v>
      </c>
      <c r="F9" s="18"/>
    </row>
    <row r="10" spans="1:8" x14ac:dyDescent="0.25">
      <c r="A10" s="6">
        <v>40731</v>
      </c>
      <c r="B10" s="16">
        <v>13.050630952381301</v>
      </c>
      <c r="F10" s="2"/>
    </row>
    <row r="11" spans="1:8" x14ac:dyDescent="0.25">
      <c r="A11" s="6">
        <v>40732</v>
      </c>
      <c r="B11" s="16">
        <v>13.1065803571432</v>
      </c>
    </row>
    <row r="12" spans="1:8" x14ac:dyDescent="0.25">
      <c r="A12" s="6">
        <v>40733</v>
      </c>
      <c r="B12" s="16">
        <v>12.9015892857145</v>
      </c>
    </row>
    <row r="13" spans="1:8" x14ac:dyDescent="0.25">
      <c r="A13" s="6">
        <v>40734</v>
      </c>
      <c r="B13" s="16">
        <v>12.7791130952386</v>
      </c>
    </row>
    <row r="14" spans="1:8" x14ac:dyDescent="0.25">
      <c r="A14" s="6">
        <v>40735</v>
      </c>
      <c r="B14" s="16">
        <v>12.749803571428499</v>
      </c>
    </row>
    <row r="15" spans="1:8" x14ac:dyDescent="0.25">
      <c r="A15" s="6">
        <v>40736</v>
      </c>
      <c r="B15" s="16">
        <v>12.780818452380601</v>
      </c>
    </row>
    <row r="16" spans="1:8" x14ac:dyDescent="0.25">
      <c r="A16" s="6">
        <v>40737</v>
      </c>
      <c r="B16" s="16">
        <v>12.8504553571426</v>
      </c>
    </row>
    <row r="17" spans="1:2" x14ac:dyDescent="0.25">
      <c r="A17" s="6">
        <v>40738</v>
      </c>
      <c r="B17" s="16">
        <v>12.7897053571428</v>
      </c>
    </row>
    <row r="18" spans="1:2" x14ac:dyDescent="0.25">
      <c r="A18" s="6">
        <v>40739</v>
      </c>
      <c r="B18" s="16">
        <v>12.9184791666663</v>
      </c>
    </row>
    <row r="19" spans="1:2" x14ac:dyDescent="0.25">
      <c r="A19" s="6">
        <v>40740</v>
      </c>
      <c r="B19" s="16">
        <v>13.334017857142401</v>
      </c>
    </row>
    <row r="20" spans="1:2" x14ac:dyDescent="0.25">
      <c r="A20" s="6">
        <v>40741</v>
      </c>
      <c r="B20" s="16">
        <v>13.5042202380947</v>
      </c>
    </row>
    <row r="21" spans="1:2" x14ac:dyDescent="0.25">
      <c r="A21" s="6">
        <v>40742</v>
      </c>
      <c r="B21" s="16">
        <v>13.564684523809101</v>
      </c>
    </row>
    <row r="22" spans="1:2" x14ac:dyDescent="0.25">
      <c r="A22" s="6">
        <v>40743</v>
      </c>
      <c r="B22" s="16">
        <v>13.584401785714</v>
      </c>
    </row>
    <row r="23" spans="1:2" x14ac:dyDescent="0.25">
      <c r="A23" s="6">
        <v>40744</v>
      </c>
      <c r="B23" s="16">
        <v>13.4744999999999</v>
      </c>
    </row>
    <row r="24" spans="1:2" x14ac:dyDescent="0.25">
      <c r="A24" s="6">
        <v>40745</v>
      </c>
      <c r="B24" s="16">
        <v>13.749005952381401</v>
      </c>
    </row>
    <row r="25" spans="1:2" x14ac:dyDescent="0.25">
      <c r="A25" s="6">
        <v>40746</v>
      </c>
      <c r="B25" s="16">
        <v>13.9528095238106</v>
      </c>
    </row>
    <row r="26" spans="1:2" x14ac:dyDescent="0.25">
      <c r="A26" s="6">
        <v>40747</v>
      </c>
      <c r="B26" s="16">
        <v>13.843482142858299</v>
      </c>
    </row>
    <row r="27" spans="1:2" x14ac:dyDescent="0.25">
      <c r="A27" s="6">
        <v>40748</v>
      </c>
      <c r="B27" s="16">
        <v>13.8499970238106</v>
      </c>
    </row>
    <row r="28" spans="1:2" x14ac:dyDescent="0.25">
      <c r="A28" s="6">
        <v>40749</v>
      </c>
      <c r="B28" s="16">
        <v>13.8954166666677</v>
      </c>
    </row>
    <row r="29" spans="1:2" x14ac:dyDescent="0.25">
      <c r="A29" s="6">
        <v>40750</v>
      </c>
      <c r="B29" s="16">
        <v>13.9546577380966</v>
      </c>
    </row>
    <row r="30" spans="1:2" x14ac:dyDescent="0.25">
      <c r="A30" s="6">
        <v>40751</v>
      </c>
      <c r="B30" s="16">
        <v>14.139470238096701</v>
      </c>
    </row>
    <row r="31" spans="1:2" x14ac:dyDescent="0.25">
      <c r="A31" s="6">
        <v>40752</v>
      </c>
      <c r="B31" s="16">
        <v>14.0596160714299</v>
      </c>
    </row>
    <row r="32" spans="1:2" x14ac:dyDescent="0.25">
      <c r="A32" s="6">
        <v>40753</v>
      </c>
      <c r="B32" s="16">
        <v>13.9540327380964</v>
      </c>
    </row>
    <row r="33" spans="1:2" x14ac:dyDescent="0.25">
      <c r="A33" s="6">
        <v>40754</v>
      </c>
      <c r="B33" s="16">
        <v>13.936050595239699</v>
      </c>
    </row>
    <row r="34" spans="1:2" x14ac:dyDescent="0.25">
      <c r="A34" s="6">
        <v>40755</v>
      </c>
      <c r="B34" s="16">
        <v>13.9196160714299</v>
      </c>
    </row>
    <row r="35" spans="1:2" x14ac:dyDescent="0.25">
      <c r="A35" s="6">
        <v>40756</v>
      </c>
      <c r="B35" s="16">
        <v>13.7854821428589</v>
      </c>
    </row>
    <row r="36" spans="1:2" x14ac:dyDescent="0.25">
      <c r="A36" s="6">
        <v>40757</v>
      </c>
      <c r="B36" s="16">
        <v>13.5219077380968</v>
      </c>
    </row>
    <row r="37" spans="1:2" x14ac:dyDescent="0.25">
      <c r="A37" s="6">
        <v>40758</v>
      </c>
      <c r="B37" s="16">
        <v>13.2537708333347</v>
      </c>
    </row>
    <row r="38" spans="1:2" x14ac:dyDescent="0.25">
      <c r="A38" s="6">
        <v>40759</v>
      </c>
      <c r="B38" s="16">
        <v>13.2642559523818</v>
      </c>
    </row>
    <row r="39" spans="1:2" x14ac:dyDescent="0.25">
      <c r="A39" s="6">
        <v>40760</v>
      </c>
      <c r="B39" s="16">
        <v>13.3120119047627</v>
      </c>
    </row>
    <row r="40" spans="1:2" x14ac:dyDescent="0.25">
      <c r="A40" s="6">
        <v>40761</v>
      </c>
      <c r="B40" s="16">
        <v>13.3718839285714</v>
      </c>
    </row>
    <row r="41" spans="1:2" x14ac:dyDescent="0.25">
      <c r="A41" s="6">
        <v>40762</v>
      </c>
      <c r="B41" s="16">
        <v>13.348443452381201</v>
      </c>
    </row>
    <row r="42" spans="1:2" x14ac:dyDescent="0.25">
      <c r="A42" s="6">
        <v>40763</v>
      </c>
      <c r="B42" s="16">
        <v>13.391726190476099</v>
      </c>
    </row>
    <row r="43" spans="1:2" x14ac:dyDescent="0.25">
      <c r="A43" s="6">
        <v>40764</v>
      </c>
      <c r="B43" s="16">
        <v>13.4450357142856</v>
      </c>
    </row>
    <row r="44" spans="1:2" x14ac:dyDescent="0.25">
      <c r="A44" s="6">
        <v>40765</v>
      </c>
      <c r="B44" s="16">
        <v>13.4346369047616</v>
      </c>
    </row>
    <row r="45" spans="1:2" x14ac:dyDescent="0.25">
      <c r="A45" s="6">
        <v>40766</v>
      </c>
      <c r="B45" s="16">
        <v>13.3602499999997</v>
      </c>
    </row>
    <row r="46" spans="1:2" x14ac:dyDescent="0.25">
      <c r="A46" s="6">
        <v>40767</v>
      </c>
      <c r="B46" s="16">
        <v>13.230702380952</v>
      </c>
    </row>
    <row r="47" spans="1:2" x14ac:dyDescent="0.25">
      <c r="A47" s="6">
        <v>40768</v>
      </c>
      <c r="B47" s="16">
        <v>13.109874999999899</v>
      </c>
    </row>
    <row r="48" spans="1:2" x14ac:dyDescent="0.25">
      <c r="A48" s="6">
        <v>40769</v>
      </c>
      <c r="B48" s="16">
        <v>13.113714285714201</v>
      </c>
    </row>
    <row r="49" spans="1:2" x14ac:dyDescent="0.25">
      <c r="A49" s="6">
        <v>40770</v>
      </c>
      <c r="B49" s="16">
        <v>13.049148809523601</v>
      </c>
    </row>
    <row r="50" spans="1:2" x14ac:dyDescent="0.25">
      <c r="A50" s="6">
        <v>40771</v>
      </c>
      <c r="B50" s="16">
        <v>13.032172619047399</v>
      </c>
    </row>
    <row r="51" spans="1:2" x14ac:dyDescent="0.25">
      <c r="A51" s="6">
        <v>40772</v>
      </c>
      <c r="B51" s="16">
        <v>13.158297619047501</v>
      </c>
    </row>
    <row r="52" spans="1:2" x14ac:dyDescent="0.25">
      <c r="A52" s="6">
        <v>40773</v>
      </c>
      <c r="B52" s="16">
        <v>13.125502976190001</v>
      </c>
    </row>
    <row r="53" spans="1:2" x14ac:dyDescent="0.25">
      <c r="A53" s="6">
        <v>40774</v>
      </c>
      <c r="B53" s="16">
        <v>13.0830892857135</v>
      </c>
    </row>
    <row r="54" spans="1:2" x14ac:dyDescent="0.25">
      <c r="A54" s="6">
        <v>40775</v>
      </c>
      <c r="B54" s="16">
        <v>13.126389880951701</v>
      </c>
    </row>
    <row r="55" spans="1:2" x14ac:dyDescent="0.25">
      <c r="A55" s="6">
        <v>40776</v>
      </c>
      <c r="B55" s="16">
        <v>13.168187499999201</v>
      </c>
    </row>
    <row r="56" spans="1:2" x14ac:dyDescent="0.25">
      <c r="A56" s="6">
        <v>40777</v>
      </c>
      <c r="B56" s="16">
        <v>13.420535714284901</v>
      </c>
    </row>
    <row r="57" spans="1:2" x14ac:dyDescent="0.25">
      <c r="A57" s="6">
        <v>40778</v>
      </c>
      <c r="B57" s="16">
        <v>13.608336309522899</v>
      </c>
    </row>
    <row r="58" spans="1:2" x14ac:dyDescent="0.25">
      <c r="A58" s="6">
        <v>40779</v>
      </c>
      <c r="B58" s="16">
        <v>13.981785714284699</v>
      </c>
    </row>
    <row r="59" spans="1:2" x14ac:dyDescent="0.25">
      <c r="A59" s="6">
        <v>40780</v>
      </c>
      <c r="B59" s="16">
        <v>14.162089285714201</v>
      </c>
    </row>
    <row r="60" spans="1:2" x14ac:dyDescent="0.25">
      <c r="A60" s="6">
        <v>40781</v>
      </c>
      <c r="B60" s="16">
        <v>14.3688601190479</v>
      </c>
    </row>
    <row r="61" spans="1:2" x14ac:dyDescent="0.25">
      <c r="A61" s="6">
        <v>40782</v>
      </c>
      <c r="B61" s="16">
        <v>14.441068452381099</v>
      </c>
    </row>
    <row r="62" spans="1:2" x14ac:dyDescent="0.25">
      <c r="A62" s="6">
        <v>40783</v>
      </c>
      <c r="B62" s="16">
        <v>14.413839285714801</v>
      </c>
    </row>
    <row r="63" spans="1:2" x14ac:dyDescent="0.25">
      <c r="A63" s="6">
        <v>40784</v>
      </c>
      <c r="B63" s="16">
        <v>14.317214285715099</v>
      </c>
    </row>
    <row r="64" spans="1:2" x14ac:dyDescent="0.25">
      <c r="A64" s="6">
        <v>40785</v>
      </c>
      <c r="B64" s="16">
        <v>14.1596875000011</v>
      </c>
    </row>
    <row r="65" spans="1:2" x14ac:dyDescent="0.25">
      <c r="A65" s="6">
        <v>40786</v>
      </c>
      <c r="B65" s="16">
        <v>13.5962898550733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128</v>
      </c>
      <c r="B2" t="s">
        <v>135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40725</v>
      </c>
      <c r="D4" s="7" t="s">
        <v>26</v>
      </c>
      <c r="E4" s="15">
        <f>MAX(B4:B65)</f>
        <v>17.326285714285699</v>
      </c>
      <c r="F4" s="6">
        <v>40782</v>
      </c>
      <c r="G4" s="32"/>
    </row>
    <row r="5" spans="1:7" x14ac:dyDescent="0.25">
      <c r="A5" s="6">
        <v>40726</v>
      </c>
      <c r="F5" s="6">
        <v>40783</v>
      </c>
    </row>
    <row r="6" spans="1:7" x14ac:dyDescent="0.25">
      <c r="A6" s="6">
        <v>40727</v>
      </c>
      <c r="F6" s="18"/>
    </row>
    <row r="7" spans="1:7" x14ac:dyDescent="0.25">
      <c r="A7" s="6">
        <v>40728</v>
      </c>
      <c r="F7" s="18"/>
    </row>
    <row r="8" spans="1:7" x14ac:dyDescent="0.25">
      <c r="A8" s="6">
        <v>40729</v>
      </c>
      <c r="F8" s="18"/>
    </row>
    <row r="9" spans="1:7" x14ac:dyDescent="0.25">
      <c r="A9" s="6">
        <v>40730</v>
      </c>
      <c r="F9" s="18"/>
    </row>
    <row r="10" spans="1:7" x14ac:dyDescent="0.25">
      <c r="A10" s="6">
        <v>40731</v>
      </c>
      <c r="B10" s="16">
        <v>16.921571428571401</v>
      </c>
      <c r="F10" s="2"/>
    </row>
    <row r="11" spans="1:7" x14ac:dyDescent="0.25">
      <c r="A11" s="6">
        <v>40732</v>
      </c>
      <c r="B11" s="16">
        <v>17.088428571428601</v>
      </c>
    </row>
    <row r="12" spans="1:7" x14ac:dyDescent="0.25">
      <c r="A12" s="6">
        <v>40733</v>
      </c>
      <c r="B12" s="16">
        <v>17.085000000000001</v>
      </c>
    </row>
    <row r="13" spans="1:7" x14ac:dyDescent="0.25">
      <c r="A13" s="6">
        <v>40734</v>
      </c>
      <c r="B13" s="16">
        <v>16.955714285714301</v>
      </c>
    </row>
    <row r="14" spans="1:7" x14ac:dyDescent="0.25">
      <c r="A14" s="6">
        <v>40735</v>
      </c>
      <c r="B14" s="16">
        <v>16.873999999999999</v>
      </c>
    </row>
    <row r="15" spans="1:7" x14ac:dyDescent="0.25">
      <c r="A15" s="6">
        <v>40736</v>
      </c>
      <c r="B15" s="16">
        <v>16.5917142857143</v>
      </c>
    </row>
    <row r="16" spans="1:7" x14ac:dyDescent="0.25">
      <c r="A16" s="6">
        <v>40737</v>
      </c>
      <c r="B16" s="16">
        <v>16.238</v>
      </c>
    </row>
    <row r="17" spans="1:2" x14ac:dyDescent="0.25">
      <c r="A17" s="6">
        <v>40738</v>
      </c>
      <c r="B17" s="16">
        <v>15.9384285714286</v>
      </c>
    </row>
    <row r="18" spans="1:2" x14ac:dyDescent="0.25">
      <c r="A18" s="6">
        <v>40739</v>
      </c>
      <c r="B18" s="16">
        <v>15.9281428571429</v>
      </c>
    </row>
    <row r="19" spans="1:2" x14ac:dyDescent="0.25">
      <c r="A19" s="6">
        <v>40740</v>
      </c>
      <c r="B19" s="16">
        <v>16.0302857142857</v>
      </c>
    </row>
    <row r="20" spans="1:2" x14ac:dyDescent="0.25">
      <c r="A20" s="6">
        <v>40741</v>
      </c>
      <c r="B20" s="16">
        <v>15.7331428571429</v>
      </c>
    </row>
    <row r="21" spans="1:2" x14ac:dyDescent="0.25">
      <c r="A21" s="6">
        <v>40742</v>
      </c>
      <c r="B21" s="16">
        <v>15.59</v>
      </c>
    </row>
    <row r="22" spans="1:2" x14ac:dyDescent="0.25">
      <c r="A22" s="6">
        <v>40743</v>
      </c>
      <c r="B22" s="16">
        <v>15.6717142857143</v>
      </c>
    </row>
    <row r="23" spans="1:2" x14ac:dyDescent="0.25">
      <c r="A23" s="6">
        <v>40744</v>
      </c>
      <c r="B23" s="16">
        <v>15.7534285714286</v>
      </c>
    </row>
    <row r="24" spans="1:2" x14ac:dyDescent="0.25">
      <c r="A24" s="6">
        <v>40745</v>
      </c>
      <c r="B24" s="16">
        <v>16.087</v>
      </c>
    </row>
    <row r="25" spans="1:2" x14ac:dyDescent="0.25">
      <c r="A25" s="6">
        <v>40746</v>
      </c>
      <c r="B25" s="16">
        <v>16.168571428571401</v>
      </c>
    </row>
    <row r="26" spans="1:2" x14ac:dyDescent="0.25">
      <c r="A26" s="6">
        <v>40747</v>
      </c>
      <c r="B26" s="16">
        <v>16.471142857142901</v>
      </c>
    </row>
    <row r="27" spans="1:2" x14ac:dyDescent="0.25">
      <c r="A27" s="6">
        <v>40748</v>
      </c>
      <c r="B27" s="16">
        <v>16.604571428571401</v>
      </c>
    </row>
    <row r="28" spans="1:2" x14ac:dyDescent="0.25">
      <c r="A28" s="6">
        <v>40749</v>
      </c>
      <c r="B28" s="16">
        <v>16.6421428571429</v>
      </c>
    </row>
    <row r="29" spans="1:2" x14ac:dyDescent="0.25">
      <c r="A29" s="6">
        <v>40750</v>
      </c>
      <c r="B29" s="16">
        <v>16.747571428571401</v>
      </c>
    </row>
    <row r="30" spans="1:2" x14ac:dyDescent="0.25">
      <c r="A30" s="6">
        <v>40751</v>
      </c>
      <c r="B30" s="16">
        <v>16.9278571428571</v>
      </c>
    </row>
    <row r="31" spans="1:2" x14ac:dyDescent="0.25">
      <c r="A31" s="6">
        <v>40752</v>
      </c>
      <c r="B31" s="16">
        <v>17.158857142857102</v>
      </c>
    </row>
    <row r="32" spans="1:2" x14ac:dyDescent="0.25">
      <c r="A32" s="6">
        <v>40753</v>
      </c>
      <c r="B32" s="16">
        <v>17.104571428571401</v>
      </c>
    </row>
    <row r="33" spans="1:2" x14ac:dyDescent="0.25">
      <c r="A33" s="6">
        <v>40754</v>
      </c>
      <c r="B33" s="16">
        <v>16.866714285714298</v>
      </c>
    </row>
    <row r="34" spans="1:2" x14ac:dyDescent="0.25">
      <c r="A34" s="6">
        <v>40755</v>
      </c>
      <c r="B34" s="16">
        <v>17.061</v>
      </c>
    </row>
    <row r="35" spans="1:2" x14ac:dyDescent="0.25">
      <c r="A35" s="6">
        <v>40756</v>
      </c>
      <c r="B35" s="16">
        <v>16.954999999999998</v>
      </c>
    </row>
    <row r="36" spans="1:2" x14ac:dyDescent="0.25">
      <c r="A36" s="6">
        <v>40757</v>
      </c>
      <c r="B36" s="16">
        <v>16.645142857142901</v>
      </c>
    </row>
    <row r="37" spans="1:2" x14ac:dyDescent="0.25">
      <c r="A37" s="6">
        <v>40758</v>
      </c>
      <c r="B37" s="16">
        <v>16.485285714285698</v>
      </c>
    </row>
    <row r="38" spans="1:2" x14ac:dyDescent="0.25">
      <c r="A38" s="6">
        <v>40759</v>
      </c>
      <c r="B38" s="16">
        <v>15.954857142857101</v>
      </c>
    </row>
    <row r="39" spans="1:2" x14ac:dyDescent="0.25">
      <c r="A39" s="6">
        <v>40760</v>
      </c>
      <c r="B39" s="16">
        <v>15.794857142857101</v>
      </c>
    </row>
    <row r="40" spans="1:2" x14ac:dyDescent="0.25">
      <c r="A40" s="6">
        <v>40761</v>
      </c>
      <c r="B40" s="16">
        <v>15.6415714285714</v>
      </c>
    </row>
    <row r="41" spans="1:2" x14ac:dyDescent="0.25">
      <c r="A41" s="6">
        <v>40762</v>
      </c>
      <c r="B41" s="16">
        <v>15.406285714285699</v>
      </c>
    </row>
    <row r="42" spans="1:2" x14ac:dyDescent="0.25">
      <c r="A42" s="6">
        <v>40763</v>
      </c>
      <c r="B42" s="16">
        <v>15.406285714285699</v>
      </c>
    </row>
    <row r="43" spans="1:2" x14ac:dyDescent="0.25">
      <c r="A43" s="6">
        <v>40764</v>
      </c>
      <c r="B43" s="16">
        <v>15.426714285714301</v>
      </c>
    </row>
    <row r="44" spans="1:2" x14ac:dyDescent="0.25">
      <c r="A44" s="6">
        <v>40765</v>
      </c>
      <c r="B44" s="16">
        <v>15.450571428571401</v>
      </c>
    </row>
    <row r="45" spans="1:2" x14ac:dyDescent="0.25">
      <c r="A45" s="6">
        <v>40766</v>
      </c>
      <c r="B45" s="16">
        <v>15.5017142857143</v>
      </c>
    </row>
    <row r="46" spans="1:2" x14ac:dyDescent="0.25">
      <c r="A46" s="6">
        <v>40767</v>
      </c>
      <c r="B46" s="16">
        <v>15.2798571428571</v>
      </c>
    </row>
    <row r="47" spans="1:2" x14ac:dyDescent="0.25">
      <c r="A47" s="6">
        <v>40768</v>
      </c>
      <c r="B47" s="16">
        <v>15.163857142857101</v>
      </c>
    </row>
    <row r="48" spans="1:2" x14ac:dyDescent="0.25">
      <c r="A48" s="6">
        <v>40769</v>
      </c>
      <c r="B48" s="16">
        <v>15.3275714285714</v>
      </c>
    </row>
    <row r="49" spans="1:2" x14ac:dyDescent="0.25">
      <c r="A49" s="6">
        <v>40770</v>
      </c>
      <c r="B49" s="16">
        <v>15.6582857142857</v>
      </c>
    </row>
    <row r="50" spans="1:2" x14ac:dyDescent="0.25">
      <c r="A50" s="6">
        <v>40771</v>
      </c>
      <c r="B50" s="16">
        <v>15.9341428571429</v>
      </c>
    </row>
    <row r="51" spans="1:2" x14ac:dyDescent="0.25">
      <c r="A51" s="6">
        <v>40772</v>
      </c>
      <c r="B51" s="16">
        <v>15.8967142857143</v>
      </c>
    </row>
    <row r="52" spans="1:2" x14ac:dyDescent="0.25">
      <c r="A52" s="6">
        <v>40773</v>
      </c>
      <c r="B52" s="16">
        <v>15.910285714285701</v>
      </c>
    </row>
    <row r="53" spans="1:2" x14ac:dyDescent="0.25">
      <c r="A53" s="6">
        <v>40774</v>
      </c>
      <c r="B53" s="16">
        <v>16.0571428571429</v>
      </c>
    </row>
    <row r="54" spans="1:2" x14ac:dyDescent="0.25">
      <c r="A54" s="6">
        <v>40775</v>
      </c>
      <c r="B54" s="16">
        <v>16.163</v>
      </c>
    </row>
    <row r="55" spans="1:2" x14ac:dyDescent="0.25">
      <c r="A55" s="6">
        <v>40776</v>
      </c>
      <c r="B55" s="16">
        <v>16.146000000000001</v>
      </c>
    </row>
    <row r="56" spans="1:2" x14ac:dyDescent="0.25">
      <c r="A56" s="6">
        <v>40777</v>
      </c>
      <c r="B56" s="16">
        <v>16.1595714285714</v>
      </c>
    </row>
    <row r="57" spans="1:2" x14ac:dyDescent="0.25">
      <c r="A57" s="6">
        <v>40778</v>
      </c>
      <c r="B57" s="16">
        <v>16.285285714285699</v>
      </c>
    </row>
    <row r="58" spans="1:2" x14ac:dyDescent="0.25">
      <c r="A58" s="6">
        <v>40779</v>
      </c>
      <c r="B58" s="16">
        <v>16.6557142857143</v>
      </c>
    </row>
    <row r="59" spans="1:2" x14ac:dyDescent="0.25">
      <c r="A59" s="6">
        <v>40780</v>
      </c>
      <c r="B59" s="16">
        <v>16.941428571428599</v>
      </c>
    </row>
    <row r="60" spans="1:2" x14ac:dyDescent="0.25">
      <c r="A60" s="6">
        <v>40781</v>
      </c>
      <c r="B60" s="16">
        <v>17.1288571428571</v>
      </c>
    </row>
    <row r="61" spans="1:2" x14ac:dyDescent="0.25">
      <c r="A61" s="6">
        <v>40782</v>
      </c>
      <c r="B61" s="16">
        <v>17.3092857142857</v>
      </c>
    </row>
    <row r="62" spans="1:2" x14ac:dyDescent="0.25">
      <c r="A62" s="6">
        <v>40783</v>
      </c>
      <c r="B62" s="16">
        <v>17.326285714285699</v>
      </c>
    </row>
    <row r="63" spans="1:2" x14ac:dyDescent="0.25">
      <c r="A63" s="6">
        <v>40784</v>
      </c>
      <c r="B63" s="16">
        <v>17.220857142857099</v>
      </c>
    </row>
    <row r="64" spans="1:2" x14ac:dyDescent="0.25">
      <c r="A64" s="6">
        <v>40785</v>
      </c>
      <c r="B64" s="16">
        <v>16.9624285714286</v>
      </c>
    </row>
    <row r="65" spans="1:2" x14ac:dyDescent="0.25">
      <c r="A65" s="6">
        <v>40786</v>
      </c>
      <c r="B65" s="16">
        <v>16.5341428571429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5" t="s">
        <v>47</v>
      </c>
      <c r="I1" s="35" t="s">
        <v>48</v>
      </c>
      <c r="J1" s="35" t="s">
        <v>49</v>
      </c>
      <c r="K1" s="35" t="s">
        <v>50</v>
      </c>
      <c r="L1" s="35" t="s">
        <v>51</v>
      </c>
      <c r="M1" s="35" t="s">
        <v>52</v>
      </c>
      <c r="N1" s="35" t="s">
        <v>53</v>
      </c>
      <c r="O1" s="35" t="s">
        <v>54</v>
      </c>
      <c r="P1" s="35" t="s">
        <v>55</v>
      </c>
      <c r="Q1" s="35" t="s">
        <v>56</v>
      </c>
      <c r="R1" s="35" t="s">
        <v>57</v>
      </c>
      <c r="S1" s="35" t="s">
        <v>58</v>
      </c>
      <c r="T1" s="35" t="s">
        <v>59</v>
      </c>
      <c r="U1" s="35" t="s">
        <v>60</v>
      </c>
      <c r="V1" s="35" t="s">
        <v>61</v>
      </c>
      <c r="W1" s="35" t="s">
        <v>62</v>
      </c>
      <c r="X1" s="35" t="s">
        <v>63</v>
      </c>
      <c r="Y1" s="35" t="s">
        <v>64</v>
      </c>
      <c r="Z1" s="35" t="s">
        <v>65</v>
      </c>
      <c r="AA1" s="35" t="s">
        <v>66</v>
      </c>
      <c r="AB1" s="35" t="s">
        <v>67</v>
      </c>
      <c r="AC1" s="35" t="s">
        <v>68</v>
      </c>
      <c r="AD1" s="35" t="s">
        <v>69</v>
      </c>
      <c r="AE1" s="35" t="s">
        <v>70</v>
      </c>
      <c r="AF1" s="35" t="s">
        <v>71</v>
      </c>
      <c r="AG1" s="35" t="s">
        <v>72</v>
      </c>
      <c r="AH1" s="35" t="s">
        <v>73</v>
      </c>
      <c r="AI1" s="35" t="s">
        <v>74</v>
      </c>
      <c r="AJ1" s="35" t="s">
        <v>75</v>
      </c>
      <c r="AK1" s="35" t="s">
        <v>76</v>
      </c>
      <c r="AL1" s="35" t="s">
        <v>77</v>
      </c>
      <c r="AM1" s="35" t="s">
        <v>78</v>
      </c>
      <c r="AN1" s="35" t="s">
        <v>79</v>
      </c>
      <c r="AO1" s="35" t="s">
        <v>80</v>
      </c>
      <c r="AP1" s="35" t="s">
        <v>81</v>
      </c>
      <c r="AQ1" s="35" t="s">
        <v>82</v>
      </c>
      <c r="AR1" s="35" t="s">
        <v>83</v>
      </c>
      <c r="AS1" s="35" t="s">
        <v>84</v>
      </c>
      <c r="AT1" s="35" t="s">
        <v>85</v>
      </c>
      <c r="AU1" s="35" t="s">
        <v>86</v>
      </c>
      <c r="AV1" s="35" t="s">
        <v>87</v>
      </c>
      <c r="AW1" s="35" t="s">
        <v>88</v>
      </c>
      <c r="AX1" s="35" t="s">
        <v>89</v>
      </c>
      <c r="AY1" s="35" t="s">
        <v>90</v>
      </c>
      <c r="AZ1" s="35" t="s">
        <v>91</v>
      </c>
      <c r="BA1" s="35" t="s">
        <v>92</v>
      </c>
      <c r="BB1" s="35" t="s">
        <v>93</v>
      </c>
      <c r="BC1" s="35" t="s">
        <v>94</v>
      </c>
      <c r="BD1" s="35" t="s">
        <v>95</v>
      </c>
      <c r="BE1" s="35" t="s">
        <v>96</v>
      </c>
      <c r="BF1" s="35" t="s">
        <v>97</v>
      </c>
      <c r="BG1" s="35" t="s">
        <v>98</v>
      </c>
      <c r="BH1" s="35" t="s">
        <v>99</v>
      </c>
      <c r="BI1" s="35" t="s">
        <v>100</v>
      </c>
      <c r="BJ1" s="35" t="s">
        <v>101</v>
      </c>
      <c r="BK1" s="35" t="s">
        <v>102</v>
      </c>
      <c r="BL1" s="35" t="s">
        <v>103</v>
      </c>
    </row>
    <row r="2" spans="1:64" s="50" customFormat="1" x14ac:dyDescent="0.25">
      <c r="A2" s="37" t="str">
        <f>StatSummary!$B$3</f>
        <v>prw</v>
      </c>
      <c r="B2" s="37" t="str">
        <f>StatSummary!$B$7</f>
        <v>prw11a_1150632_Summary</v>
      </c>
      <c r="C2" s="37" t="str">
        <f>StatSummary!$B$2</f>
        <v>Prairie Creek at Wolf Creek Bridge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2">
        <f>StatSummary!$B$16</f>
        <v>13.442693548387094</v>
      </c>
      <c r="I2" s="42">
        <f>DailyStats!$B$70</f>
        <v>19.151</v>
      </c>
      <c r="J2" s="43">
        <f>DailyStats!$D$70</f>
        <v>40752.583333333336</v>
      </c>
      <c r="K2" s="44">
        <f>StatSummary!$E$15</f>
        <v>1</v>
      </c>
      <c r="L2" s="45">
        <f>DailyStats!$E$70</f>
        <v>0</v>
      </c>
      <c r="M2" s="45">
        <f>DailyStats!$F$70</f>
        <v>0</v>
      </c>
      <c r="N2" s="46">
        <f>DailyStats!$B$69</f>
        <v>7.3929999999999998</v>
      </c>
      <c r="O2" s="47">
        <f>DailyStats!$D$69</f>
        <v>40733.208333333336</v>
      </c>
      <c r="P2" s="44">
        <f>StatSummary!$E$14</f>
        <v>2</v>
      </c>
      <c r="Q2" s="48">
        <f>DailyStats!$E$69</f>
        <v>40733.25</v>
      </c>
      <c r="R2" s="42">
        <f>DailyStats!$B$72</f>
        <v>9.2720000000000002</v>
      </c>
      <c r="S2" s="39">
        <f>DailyStats!$D$72</f>
        <v>40752</v>
      </c>
      <c r="T2" s="44">
        <f>StatSummary!$E$17</f>
        <v>1</v>
      </c>
      <c r="U2" s="42">
        <f>DailyStats!$B$73</f>
        <v>1.2749999999999999</v>
      </c>
      <c r="V2" s="17">
        <f>DailyStats!$D$73</f>
        <v>40741</v>
      </c>
      <c r="W2" s="44">
        <f>StatSummary!$E$18</f>
        <v>1</v>
      </c>
      <c r="X2" s="49">
        <f>DailyStats!$E$73</f>
        <v>0</v>
      </c>
      <c r="Y2" s="49">
        <f>DailyStats!$F$73</f>
        <v>0</v>
      </c>
      <c r="Z2" s="42">
        <f>StatSummary!$B$21</f>
        <v>14.441068452381099</v>
      </c>
      <c r="AB2" s="51">
        <f>MWAT!$F$4</f>
        <v>40781</v>
      </c>
      <c r="AC2" s="44">
        <f>StatSummary!$E$21</f>
        <v>3</v>
      </c>
      <c r="AD2" s="40">
        <f>MWAT!$F$5</f>
        <v>40782</v>
      </c>
      <c r="AE2" s="42">
        <f>StatSummary!$B$22</f>
        <v>17.326285714285699</v>
      </c>
      <c r="AF2" s="40"/>
      <c r="AG2" s="40">
        <f>MWMT!$F$4</f>
        <v>40782</v>
      </c>
      <c r="AH2" s="44">
        <f>StatSummary!$E$22</f>
        <v>2</v>
      </c>
      <c r="AI2" s="40">
        <f>MWMT!$F$5</f>
        <v>40783</v>
      </c>
      <c r="AJ2" s="52">
        <f>DailyStats!$B$75</f>
        <v>0</v>
      </c>
      <c r="AK2" s="52">
        <f>DailyStats!$B$74</f>
        <v>0</v>
      </c>
      <c r="AL2" s="37" t="s">
        <v>104</v>
      </c>
      <c r="AM2" s="52"/>
      <c r="AN2" s="37" t="s">
        <v>104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104</v>
      </c>
      <c r="BI2" s="37" t="s">
        <v>104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6" t="s">
        <v>105</v>
      </c>
      <c r="I1" s="36" t="s">
        <v>106</v>
      </c>
      <c r="J1" s="36" t="s">
        <v>107</v>
      </c>
      <c r="K1" s="36" t="s">
        <v>122</v>
      </c>
      <c r="L1" s="36" t="s">
        <v>123</v>
      </c>
      <c r="M1" s="36" t="s">
        <v>124</v>
      </c>
      <c r="N1" s="36" t="s">
        <v>125</v>
      </c>
      <c r="O1" s="36" t="s">
        <v>126</v>
      </c>
      <c r="P1" s="36" t="s">
        <v>127</v>
      </c>
      <c r="Q1" s="36" t="s">
        <v>108</v>
      </c>
      <c r="R1" s="36" t="s">
        <v>109</v>
      </c>
      <c r="S1" s="36" t="s">
        <v>110</v>
      </c>
      <c r="T1" s="36" t="s">
        <v>114</v>
      </c>
      <c r="U1" s="36" t="s">
        <v>111</v>
      </c>
      <c r="V1" s="36" t="s">
        <v>112</v>
      </c>
      <c r="W1" s="36" t="s">
        <v>113</v>
      </c>
      <c r="X1" s="36" t="s">
        <v>115</v>
      </c>
    </row>
    <row r="2" spans="1:24" x14ac:dyDescent="0.25">
      <c r="A2" s="37" t="str">
        <f>StatSummary!$B$3</f>
        <v>prw</v>
      </c>
      <c r="B2" s="37" t="str">
        <f>StatSummary!$B$7</f>
        <v>prw11a_1150632_Summary</v>
      </c>
      <c r="C2" s="37" t="str">
        <f>StatSummary!$B$2</f>
        <v>Prairie Creek at Wolf Creek Bridge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40783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2017-04-20T17:40:17Z</dcterms:modified>
</cp:coreProperties>
</file>