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P2" i="9" l="1"/>
  <c r="O2" i="9"/>
  <c r="N2" i="9"/>
  <c r="M2" i="9"/>
  <c r="L2" i="9"/>
  <c r="K2" i="9"/>
  <c r="J2" i="9"/>
  <c r="I2" i="9"/>
  <c r="H2" i="9"/>
  <c r="AK2" i="8"/>
  <c r="AJ2" i="8"/>
  <c r="Y2" i="8"/>
  <c r="M2" i="8"/>
  <c r="E4" i="4" l="1"/>
  <c r="B7" i="1" l="1"/>
  <c r="F1" i="3"/>
  <c r="X2" i="9" l="1"/>
  <c r="W2" i="9"/>
  <c r="V2" i="9"/>
  <c r="U2" i="9"/>
  <c r="T2" i="9"/>
  <c r="S2" i="9"/>
  <c r="R2" i="9"/>
  <c r="Q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1" i="1" s="1"/>
  <c r="AE2" i="8" s="1"/>
  <c r="B20" i="1"/>
  <c r="Z2" i="8" s="1"/>
  <c r="L1" i="3"/>
  <c r="G3" i="3"/>
  <c r="B73" i="2"/>
  <c r="B17" i="1" s="1"/>
  <c r="B72" i="2"/>
  <c r="R2" i="8" s="1"/>
  <c r="B71" i="2"/>
  <c r="B15" i="1" s="1"/>
  <c r="H2" i="8" s="1"/>
  <c r="B70" i="2"/>
  <c r="I2" i="8" s="1"/>
  <c r="B69" i="2"/>
  <c r="B13" i="1" s="1"/>
  <c r="A2" i="2"/>
  <c r="E21" i="1"/>
  <c r="AH2" i="8" s="1"/>
  <c r="C21" i="1"/>
  <c r="E20" i="1"/>
  <c r="AC2" i="8" s="1"/>
  <c r="C20" i="1"/>
  <c r="E17" i="1"/>
  <c r="W2" i="8" s="1"/>
  <c r="C17" i="1"/>
  <c r="E16" i="1"/>
  <c r="T2" i="8" s="1"/>
  <c r="C16" i="1"/>
  <c r="E14" i="1"/>
  <c r="K2" i="8" s="1"/>
  <c r="C14" i="1"/>
  <c r="E13" i="1"/>
  <c r="P2" i="8" s="1"/>
  <c r="C13" i="1"/>
  <c r="C9" i="1"/>
  <c r="F10" i="1" s="1"/>
  <c r="B9" i="1"/>
  <c r="B16" i="1" l="1"/>
  <c r="U2" i="8"/>
  <c r="B14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<sst xmlns="http://schemas.openxmlformats.org/spreadsheetml/2006/main" count="156" uniqueCount="135">
  <si>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</si>
  <si>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</si>
  <si>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</si>
  <si>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</si>
  <si>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</si>
  <si>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</si>
  <si>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</si>
  <si>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</si>
  <si>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</si>
  <si>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</si>
  <si>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</si>
  <si>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</si>
  <si>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</si>
  <si>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</si>
  <si>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</si>
  <si>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</si>
  <si>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</si>
  <si>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</si>
  <si>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</si>
  <si>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</si>
  <si>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</si>
  <si>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</si>
  <si>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</si>
  <si>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</si>
  <si>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</si>
  <si>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</si>
  <si>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</si>
  <si>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</si>
  <si>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</si>
  <si>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</si>
  <si>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</si>
  <si>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</si>
  <si>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</si>
  <si>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</si>
  <si>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</si>
  <si>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</si>
  <si>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</si>
  <si>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</si>
  <si>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</si>
  <si>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</si>
  <si>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</si>
  <si>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</si>
  <si>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</si>
  <si>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</si>
  <si>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</si>
  <si>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</si>
  <si>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</si>
  <si>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</si>
  <si>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</si>
  <si>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</si>
  <si>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</si>
  <si>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</si>
  <si>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</si>
  <si>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</si>
  <si>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</si>
  <si>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</si>
  <si>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</si>
  <si>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</si>
  <si>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</si>
  <si>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</si>
  <si>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</si>
  <si>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</si>
  <si>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</si>
  <si>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</si>
  <si>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</si>
  <si>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</si>
  <si>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</si>
  <si>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</si>
  <si>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</si>
  <si>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</si>
  <si>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</si>
  <si>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</si>
  <si>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</si>
  <si>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</si>
  <si>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</si>
  <si>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</si>
  <si>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</si>
  <si>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</si>
  <si>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</si>
  <si>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</si>
  <si>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</si>
  <si>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</si>
  <si>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</si>
  <si>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</si>
  <si>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</si>
  <si>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</si>
  <si>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</si>
  <si>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</si>
  <si>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</si>
  <si>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</si>
  <si>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</si>
  <si>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</si>
  <si>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</si>
  <si>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</si>
  <si>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</si>
  <si>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</si>
  <si>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</si>
  <si>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</si>
  <si>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</si>
  <si>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</si>
  <si>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</si>
  <si>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</si>
  <si>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</si>
  <si>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</si>
  <si>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</si>
  <si>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</si>
  <si>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</si>
  <si>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</si>
  <si>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</si>
  <si>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</si>
  <si>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</si>
  <si>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</si>
  <si>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</si>
  <si>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</si>
  <si>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</si>
  <si>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</si>
  <si>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</si>
  <si>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</si>
  <si>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</si>
  <si>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</si>
  <si>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</si>
  <si>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</si>
  <si>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</si>
  <si>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</si>
  <si>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</si>
  <si>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</si>
  <si>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</si>
  <si>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</si>
  <si>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</t>
  </si>
  <si>
    <t>Air Temperature Data Summary</t>
  </si>
  <si>
    <t>N/A</t>
  </si>
  <si>
    <t>Air Temp. Rok10a_1150628.csv - [Corrected - Daily - Mean]</t>
  </si>
  <si>
    <t>Air Temp..Rok10a_1150628.csv Datalogged - [Corrected - Daily - Maximum]</t>
  </si>
  <si>
    <t>rokn</t>
  </si>
  <si>
    <t>Redwood Creek at O'Kane Gaging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</si>
</sst>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rokn10a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12.419</c:v>
                </c:pt>
                <c:pt idx="1">
                  <c:v>9.2469999999999999</c:v>
                </c:pt>
                <c:pt idx="2">
                  <c:v>15.109</c:v>
                </c:pt>
                <c:pt idx="3">
                  <c:v>19.399000000000001</c:v>
                </c:pt>
                <c:pt idx="4">
                  <c:v>16.376000000000001</c:v>
                </c:pt>
                <c:pt idx="5">
                  <c:v>14.842000000000001</c:v>
                </c:pt>
                <c:pt idx="6">
                  <c:v>13.694000000000001</c:v>
                </c:pt>
                <c:pt idx="7">
                  <c:v>13.454000000000001</c:v>
                </c:pt>
                <c:pt idx="8">
                  <c:v>18.619</c:v>
                </c:pt>
                <c:pt idx="9">
                  <c:v>13.914</c:v>
                </c:pt>
                <c:pt idx="10">
                  <c:v>16.196999999999999</c:v>
                </c:pt>
                <c:pt idx="11">
                  <c:v>12.849</c:v>
                </c:pt>
                <c:pt idx="12">
                  <c:v>13.657999999999999</c:v>
                </c:pt>
                <c:pt idx="13">
                  <c:v>16.315999999999999</c:v>
                </c:pt>
                <c:pt idx="14">
                  <c:v>16.518999999999998</c:v>
                </c:pt>
                <c:pt idx="15">
                  <c:v>15.513999999999999</c:v>
                </c:pt>
                <c:pt idx="16">
                  <c:v>15.489000000000001</c:v>
                </c:pt>
                <c:pt idx="17">
                  <c:v>13.942</c:v>
                </c:pt>
                <c:pt idx="18">
                  <c:v>15.385999999999999</c:v>
                </c:pt>
                <c:pt idx="19">
                  <c:v>14.599</c:v>
                </c:pt>
                <c:pt idx="20">
                  <c:v>14.238</c:v>
                </c:pt>
                <c:pt idx="21">
                  <c:v>18.219000000000001</c:v>
                </c:pt>
                <c:pt idx="22">
                  <c:v>14.521000000000001</c:v>
                </c:pt>
                <c:pt idx="23">
                  <c:v>14.66</c:v>
                </c:pt>
                <c:pt idx="24">
                  <c:v>13.574999999999999</c:v>
                </c:pt>
                <c:pt idx="25">
                  <c:v>12.44</c:v>
                </c:pt>
                <c:pt idx="26">
                  <c:v>12.483000000000001</c:v>
                </c:pt>
                <c:pt idx="27">
                  <c:v>13.647</c:v>
                </c:pt>
                <c:pt idx="28">
                  <c:v>14.862</c:v>
                </c:pt>
                <c:pt idx="29">
                  <c:v>11.884</c:v>
                </c:pt>
                <c:pt idx="30">
                  <c:v>9.0640000000000001</c:v>
                </c:pt>
                <c:pt idx="31">
                  <c:v>16.273</c:v>
                </c:pt>
                <c:pt idx="32">
                  <c:v>13.599</c:v>
                </c:pt>
                <c:pt idx="33">
                  <c:v>13.718</c:v>
                </c:pt>
                <c:pt idx="34">
                  <c:v>12.22</c:v>
                </c:pt>
                <c:pt idx="35">
                  <c:v>15.035</c:v>
                </c:pt>
                <c:pt idx="36">
                  <c:v>15.055999999999999</c:v>
                </c:pt>
                <c:pt idx="37">
                  <c:v>14.313000000000001</c:v>
                </c:pt>
                <c:pt idx="38">
                  <c:v>13.53</c:v>
                </c:pt>
                <c:pt idx="39">
                  <c:v>15.147</c:v>
                </c:pt>
                <c:pt idx="40">
                  <c:v>13.007</c:v>
                </c:pt>
                <c:pt idx="41">
                  <c:v>10.677</c:v>
                </c:pt>
                <c:pt idx="42">
                  <c:v>17.7</c:v>
                </c:pt>
                <c:pt idx="43">
                  <c:v>15.057</c:v>
                </c:pt>
                <c:pt idx="44">
                  <c:v>13.696999999999999</c:v>
                </c:pt>
                <c:pt idx="45">
                  <c:v>13.672000000000001</c:v>
                </c:pt>
                <c:pt idx="46">
                  <c:v>15.816000000000001</c:v>
                </c:pt>
                <c:pt idx="47">
                  <c:v>11.082000000000001</c:v>
                </c:pt>
                <c:pt idx="48">
                  <c:v>10.023999999999999</c:v>
                </c:pt>
                <c:pt idx="49">
                  <c:v>15.239000000000001</c:v>
                </c:pt>
                <c:pt idx="50">
                  <c:v>17.189</c:v>
                </c:pt>
                <c:pt idx="51">
                  <c:v>11.492000000000001</c:v>
                </c:pt>
                <c:pt idx="52">
                  <c:v>10.558</c:v>
                </c:pt>
                <c:pt idx="53">
                  <c:v>20.495999999999999</c:v>
                </c:pt>
                <c:pt idx="54">
                  <c:v>21.452000000000002</c:v>
                </c:pt>
                <c:pt idx="55">
                  <c:v>22.082000000000001</c:v>
                </c:pt>
                <c:pt idx="56">
                  <c:v>14.52</c:v>
                </c:pt>
                <c:pt idx="57">
                  <c:v>13.999000000000001</c:v>
                </c:pt>
                <c:pt idx="58">
                  <c:v>7.2119999999999997</c:v>
                </c:pt>
                <c:pt idx="59">
                  <c:v>9.7159999999999993</c:v>
                </c:pt>
                <c:pt idx="60">
                  <c:v>9.7810000000000006</c:v>
                </c:pt>
                <c:pt idx="61">
                  <c:v>12.67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28096"/>
        <c:axId val="187829632"/>
      </c:scatterChart>
      <c:valAx>
        <c:axId val="187828096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29632"/>
        <c:crosses val="autoZero"/>
        <c:crossBetween val="midCat"/>
      </c:valAx>
      <c:valAx>
        <c:axId val="187829632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2809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rokn10a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23.343571428571401</c:v>
                </c:pt>
                <c:pt idx="1">
                  <c:v>24.132857142857102</c:v>
                </c:pt>
                <c:pt idx="2">
                  <c:v>25.837</c:v>
                </c:pt>
                <c:pt idx="3">
                  <c:v>26.728142857142899</c:v>
                </c:pt>
                <c:pt idx="4">
                  <c:v>26.939142857142901</c:v>
                </c:pt>
                <c:pt idx="5">
                  <c:v>27.068571428571399</c:v>
                </c:pt>
                <c:pt idx="6">
                  <c:v>26.9134285714286</c:v>
                </c:pt>
                <c:pt idx="7">
                  <c:v>27.295000000000002</c:v>
                </c:pt>
                <c:pt idx="8">
                  <c:v>28.068000000000001</c:v>
                </c:pt>
                <c:pt idx="9">
                  <c:v>27.919857142857101</c:v>
                </c:pt>
                <c:pt idx="10">
                  <c:v>27.9692857142857</c:v>
                </c:pt>
                <c:pt idx="11">
                  <c:v>27.445571428571402</c:v>
                </c:pt>
                <c:pt idx="12">
                  <c:v>27.121857142857099</c:v>
                </c:pt>
                <c:pt idx="13">
                  <c:v>27.259714285714299</c:v>
                </c:pt>
                <c:pt idx="14">
                  <c:v>26.560714285714301</c:v>
                </c:pt>
                <c:pt idx="15">
                  <c:v>26.496285714285701</c:v>
                </c:pt>
                <c:pt idx="16">
                  <c:v>26.176142857142899</c:v>
                </c:pt>
                <c:pt idx="17">
                  <c:v>26.2538571428571</c:v>
                </c:pt>
                <c:pt idx="18">
                  <c:v>26.6612857142857</c:v>
                </c:pt>
                <c:pt idx="19">
                  <c:v>26.782571428571401</c:v>
                </c:pt>
                <c:pt idx="20">
                  <c:v>26.7031428571429</c:v>
                </c:pt>
                <c:pt idx="21">
                  <c:v>26.916714285714299</c:v>
                </c:pt>
                <c:pt idx="22">
                  <c:v>26.3395714285714</c:v>
                </c:pt>
                <c:pt idx="23">
                  <c:v>25.700428571428599</c:v>
                </c:pt>
                <c:pt idx="24">
                  <c:v>24.556000000000001</c:v>
                </c:pt>
                <c:pt idx="25">
                  <c:v>24.007428571428601</c:v>
                </c:pt>
                <c:pt idx="26">
                  <c:v>23.8584285714286</c:v>
                </c:pt>
                <c:pt idx="27">
                  <c:v>24.021000000000001</c:v>
                </c:pt>
                <c:pt idx="28">
                  <c:v>23.872714285714299</c:v>
                </c:pt>
                <c:pt idx="29">
                  <c:v>23.844999999999999</c:v>
                </c:pt>
                <c:pt idx="30">
                  <c:v>24.263285714285701</c:v>
                </c:pt>
                <c:pt idx="31">
                  <c:v>24.817714285714299</c:v>
                </c:pt>
                <c:pt idx="32">
                  <c:v>24.910571428571401</c:v>
                </c:pt>
                <c:pt idx="33">
                  <c:v>24.882999999999999</c:v>
                </c:pt>
                <c:pt idx="34">
                  <c:v>24.576000000000001</c:v>
                </c:pt>
                <c:pt idx="35">
                  <c:v>24.445571428571402</c:v>
                </c:pt>
                <c:pt idx="36">
                  <c:v>24.738571428571401</c:v>
                </c:pt>
                <c:pt idx="37">
                  <c:v>24.787428571428599</c:v>
                </c:pt>
                <c:pt idx="38">
                  <c:v>24.8322857142857</c:v>
                </c:pt>
                <c:pt idx="39">
                  <c:v>24.901285714285699</c:v>
                </c:pt>
                <c:pt idx="40">
                  <c:v>25.2768571428571</c:v>
                </c:pt>
                <c:pt idx="41">
                  <c:v>25.366285714285699</c:v>
                </c:pt>
                <c:pt idx="42">
                  <c:v>25.369714285714299</c:v>
                </c:pt>
                <c:pt idx="43">
                  <c:v>25.397857142857099</c:v>
                </c:pt>
                <c:pt idx="44">
                  <c:v>25.363</c:v>
                </c:pt>
                <c:pt idx="45">
                  <c:v>24.866</c:v>
                </c:pt>
                <c:pt idx="46">
                  <c:v>24.5704285714286</c:v>
                </c:pt>
                <c:pt idx="47">
                  <c:v>24.8281428571429</c:v>
                </c:pt>
                <c:pt idx="48">
                  <c:v>26.094999999999999</c:v>
                </c:pt>
                <c:pt idx="49">
                  <c:v>27.665571428571401</c:v>
                </c:pt>
                <c:pt idx="50">
                  <c:v>27.445142857142901</c:v>
                </c:pt>
                <c:pt idx="51">
                  <c:v>26.8724285714286</c:v>
                </c:pt>
                <c:pt idx="52">
                  <c:v>26.243428571428598</c:v>
                </c:pt>
                <c:pt idx="53">
                  <c:v>25.735714285714302</c:v>
                </c:pt>
                <c:pt idx="54">
                  <c:v>23.993714285714301</c:v>
                </c:pt>
                <c:pt idx="55">
                  <c:v>22.596285714285699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15.9112857142847</c:v>
                </c:pt>
                <c:pt idx="1">
                  <c:v>16.656910714284098</c:v>
                </c:pt>
                <c:pt idx="2">
                  <c:v>17.6411101190455</c:v>
                </c:pt>
                <c:pt idx="3">
                  <c:v>18.514580357141</c:v>
                </c:pt>
                <c:pt idx="4">
                  <c:v>19.011264880950101</c:v>
                </c:pt>
                <c:pt idx="5">
                  <c:v>19.3813630952355</c:v>
                </c:pt>
                <c:pt idx="6">
                  <c:v>19.385422619045301</c:v>
                </c:pt>
                <c:pt idx="7">
                  <c:v>19.527077380950399</c:v>
                </c:pt>
                <c:pt idx="8">
                  <c:v>19.981497023807599</c:v>
                </c:pt>
                <c:pt idx="9">
                  <c:v>20.1280297619032</c:v>
                </c:pt>
                <c:pt idx="10">
                  <c:v>20.0642291666652</c:v>
                </c:pt>
                <c:pt idx="11">
                  <c:v>19.687693452379701</c:v>
                </c:pt>
                <c:pt idx="12">
                  <c:v>19.227672619046601</c:v>
                </c:pt>
                <c:pt idx="13">
                  <c:v>19.123648809522901</c:v>
                </c:pt>
                <c:pt idx="14">
                  <c:v>18.650270833332598</c:v>
                </c:pt>
                <c:pt idx="15">
                  <c:v>18.430386904761701</c:v>
                </c:pt>
                <c:pt idx="16">
                  <c:v>18.232598214285801</c:v>
                </c:pt>
                <c:pt idx="17">
                  <c:v>18.377836309523701</c:v>
                </c:pt>
                <c:pt idx="18">
                  <c:v>18.799345238095299</c:v>
                </c:pt>
                <c:pt idx="19">
                  <c:v>19.1132113095241</c:v>
                </c:pt>
                <c:pt idx="20">
                  <c:v>19.251074404762299</c:v>
                </c:pt>
                <c:pt idx="21">
                  <c:v>19.4442797619052</c:v>
                </c:pt>
                <c:pt idx="22">
                  <c:v>19.155752976190499</c:v>
                </c:pt>
                <c:pt idx="23">
                  <c:v>18.5968720238094</c:v>
                </c:pt>
                <c:pt idx="24">
                  <c:v>17.818330357142798</c:v>
                </c:pt>
                <c:pt idx="25">
                  <c:v>17.1223035714285</c:v>
                </c:pt>
                <c:pt idx="26">
                  <c:v>16.899279761904499</c:v>
                </c:pt>
                <c:pt idx="27">
                  <c:v>16.910172619047401</c:v>
                </c:pt>
                <c:pt idx="28">
                  <c:v>16.786005952380599</c:v>
                </c:pt>
                <c:pt idx="29">
                  <c:v>16.696458333332998</c:v>
                </c:pt>
                <c:pt idx="30">
                  <c:v>16.881303571428301</c:v>
                </c:pt>
                <c:pt idx="31">
                  <c:v>17.097273809523202</c:v>
                </c:pt>
                <c:pt idx="32">
                  <c:v>17.3221398809516</c:v>
                </c:pt>
                <c:pt idx="33">
                  <c:v>17.139473214284799</c:v>
                </c:pt>
                <c:pt idx="34">
                  <c:v>16.853482142855899</c:v>
                </c:pt>
                <c:pt idx="35">
                  <c:v>16.832848214283999</c:v>
                </c:pt>
                <c:pt idx="36">
                  <c:v>16.965300595235998</c:v>
                </c:pt>
                <c:pt idx="37">
                  <c:v>17.0744494047591</c:v>
                </c:pt>
                <c:pt idx="38">
                  <c:v>17.161285714282801</c:v>
                </c:pt>
                <c:pt idx="39">
                  <c:v>17.206226190473199</c:v>
                </c:pt>
                <c:pt idx="40">
                  <c:v>17.548848214282501</c:v>
                </c:pt>
                <c:pt idx="41">
                  <c:v>17.675886904757899</c:v>
                </c:pt>
                <c:pt idx="42">
                  <c:v>17.7111815476154</c:v>
                </c:pt>
                <c:pt idx="43">
                  <c:v>17.753773809520101</c:v>
                </c:pt>
                <c:pt idx="44">
                  <c:v>17.573952380948999</c:v>
                </c:pt>
                <c:pt idx="45">
                  <c:v>17.164023809520501</c:v>
                </c:pt>
                <c:pt idx="46">
                  <c:v>17.0430357142824</c:v>
                </c:pt>
                <c:pt idx="47">
                  <c:v>16.8717410714255</c:v>
                </c:pt>
                <c:pt idx="48">
                  <c:v>17.335404761901401</c:v>
                </c:pt>
                <c:pt idx="49">
                  <c:v>17.881979166663001</c:v>
                </c:pt>
                <c:pt idx="50">
                  <c:v>17.791044642854001</c:v>
                </c:pt>
                <c:pt idx="51">
                  <c:v>17.4195059523779</c:v>
                </c:pt>
                <c:pt idx="52">
                  <c:v>17.260836309521</c:v>
                </c:pt>
                <c:pt idx="53">
                  <c:v>16.781374999997102</c:v>
                </c:pt>
                <c:pt idx="54">
                  <c:v>16.038494047616101</c:v>
                </c:pt>
                <c:pt idx="55">
                  <c:v>15.4858009834341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75520"/>
        <c:axId val="192477056"/>
      </c:scatterChart>
      <c:valAx>
        <c:axId val="192475520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77056"/>
        <c:crosses val="autoZero"/>
        <c:crossBetween val="midCat"/>
      </c:valAx>
      <c:valAx>
        <c:axId val="192477056"/>
        <c:scaling>
          <c:orientation val="minMax"/>
          <c:max val="29"/>
          <c:min val="11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7552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rokn10a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19.079999999999998</c:v>
                </c:pt>
                <c:pt idx="1">
                  <c:v>19.199000000000002</c:v>
                </c:pt>
                <c:pt idx="2">
                  <c:v>21.39</c:v>
                </c:pt>
                <c:pt idx="3">
                  <c:v>26.818000000000001</c:v>
                </c:pt>
                <c:pt idx="4">
                  <c:v>26.303999999999998</c:v>
                </c:pt>
                <c:pt idx="5">
                  <c:v>25.04</c:v>
                </c:pt>
                <c:pt idx="6">
                  <c:v>25.574000000000002</c:v>
                </c:pt>
                <c:pt idx="7">
                  <c:v>24.605</c:v>
                </c:pt>
                <c:pt idx="8">
                  <c:v>31.128</c:v>
                </c:pt>
                <c:pt idx="9">
                  <c:v>27.628</c:v>
                </c:pt>
                <c:pt idx="10">
                  <c:v>28.295000000000002</c:v>
                </c:pt>
                <c:pt idx="11">
                  <c:v>27.21</c:v>
                </c:pt>
                <c:pt idx="12">
                  <c:v>23.954000000000001</c:v>
                </c:pt>
                <c:pt idx="13">
                  <c:v>28.245000000000001</c:v>
                </c:pt>
                <c:pt idx="14">
                  <c:v>30.015999999999998</c:v>
                </c:pt>
                <c:pt idx="15">
                  <c:v>30.091000000000001</c:v>
                </c:pt>
                <c:pt idx="16">
                  <c:v>27.974</c:v>
                </c:pt>
                <c:pt idx="17">
                  <c:v>24.629000000000001</c:v>
                </c:pt>
                <c:pt idx="18">
                  <c:v>24.943999999999999</c:v>
                </c:pt>
                <c:pt idx="19">
                  <c:v>24.919</c:v>
                </c:pt>
                <c:pt idx="20">
                  <c:v>23.352</c:v>
                </c:pt>
                <c:pt idx="21">
                  <c:v>29.565000000000001</c:v>
                </c:pt>
                <c:pt idx="22">
                  <c:v>27.85</c:v>
                </c:pt>
                <c:pt idx="23">
                  <c:v>28.518000000000001</c:v>
                </c:pt>
                <c:pt idx="24">
                  <c:v>27.481000000000002</c:v>
                </c:pt>
                <c:pt idx="25">
                  <c:v>25.792999999999999</c:v>
                </c:pt>
                <c:pt idx="26">
                  <c:v>24.363</c:v>
                </c:pt>
                <c:pt idx="27">
                  <c:v>24.847000000000001</c:v>
                </c:pt>
                <c:pt idx="28">
                  <c:v>25.524999999999999</c:v>
                </c:pt>
                <c:pt idx="29">
                  <c:v>23.376000000000001</c:v>
                </c:pt>
                <c:pt idx="30">
                  <c:v>20.507000000000001</c:v>
                </c:pt>
                <c:pt idx="31">
                  <c:v>23.640999999999998</c:v>
                </c:pt>
                <c:pt idx="32">
                  <c:v>24.75</c:v>
                </c:pt>
                <c:pt idx="33">
                  <c:v>25.501000000000001</c:v>
                </c:pt>
                <c:pt idx="34">
                  <c:v>23.809000000000001</c:v>
                </c:pt>
                <c:pt idx="35">
                  <c:v>25.331</c:v>
                </c:pt>
                <c:pt idx="36">
                  <c:v>26.303999999999998</c:v>
                </c:pt>
                <c:pt idx="37">
                  <c:v>24.388000000000002</c:v>
                </c:pt>
                <c:pt idx="38">
                  <c:v>24.291</c:v>
                </c:pt>
                <c:pt idx="39">
                  <c:v>24.556999999999999</c:v>
                </c:pt>
                <c:pt idx="40">
                  <c:v>23.352</c:v>
                </c:pt>
                <c:pt idx="41">
                  <c:v>22.896000000000001</c:v>
                </c:pt>
                <c:pt idx="42">
                  <c:v>27.382000000000001</c:v>
                </c:pt>
                <c:pt idx="43">
                  <c:v>26.646000000000001</c:v>
                </c:pt>
                <c:pt idx="44">
                  <c:v>24.702000000000002</c:v>
                </c:pt>
                <c:pt idx="45">
                  <c:v>24.774000000000001</c:v>
                </c:pt>
                <c:pt idx="46">
                  <c:v>27.186</c:v>
                </c:pt>
                <c:pt idx="47">
                  <c:v>23.978000000000002</c:v>
                </c:pt>
                <c:pt idx="48">
                  <c:v>22.92</c:v>
                </c:pt>
                <c:pt idx="49">
                  <c:v>27.579000000000001</c:v>
                </c:pt>
                <c:pt idx="50">
                  <c:v>26.402000000000001</c:v>
                </c:pt>
                <c:pt idx="51">
                  <c:v>21.222999999999999</c:v>
                </c:pt>
                <c:pt idx="52">
                  <c:v>22.704999999999998</c:v>
                </c:pt>
                <c:pt idx="53">
                  <c:v>28.99</c:v>
                </c:pt>
                <c:pt idx="54">
                  <c:v>32.845999999999997</c:v>
                </c:pt>
                <c:pt idx="55">
                  <c:v>33.914000000000001</c:v>
                </c:pt>
                <c:pt idx="56">
                  <c:v>26.036000000000001</c:v>
                </c:pt>
                <c:pt idx="57">
                  <c:v>22.393000000000001</c:v>
                </c:pt>
                <c:pt idx="58">
                  <c:v>16.82</c:v>
                </c:pt>
                <c:pt idx="59">
                  <c:v>19.151</c:v>
                </c:pt>
                <c:pt idx="60">
                  <c:v>16.795999999999999</c:v>
                </c:pt>
                <c:pt idx="61">
                  <c:v>23.064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12.837</c:v>
                </c:pt>
                <c:pt idx="1">
                  <c:v>13.816000000000001</c:v>
                </c:pt>
                <c:pt idx="2">
                  <c:v>14.097</c:v>
                </c:pt>
                <c:pt idx="3">
                  <c:v>16.638999999999999</c:v>
                </c:pt>
                <c:pt idx="4">
                  <c:v>17.654</c:v>
                </c:pt>
                <c:pt idx="5">
                  <c:v>17.672999999999998</c:v>
                </c:pt>
                <c:pt idx="6">
                  <c:v>18.661999999999999</c:v>
                </c:pt>
                <c:pt idx="7">
                  <c:v>18.056999999999999</c:v>
                </c:pt>
                <c:pt idx="8">
                  <c:v>20.706</c:v>
                </c:pt>
                <c:pt idx="9">
                  <c:v>20.210999999999999</c:v>
                </c:pt>
                <c:pt idx="10">
                  <c:v>20.116</c:v>
                </c:pt>
                <c:pt idx="11">
                  <c:v>20.244</c:v>
                </c:pt>
                <c:pt idx="12">
                  <c:v>17.702000000000002</c:v>
                </c:pt>
                <c:pt idx="13">
                  <c:v>19.654</c:v>
                </c:pt>
                <c:pt idx="14">
                  <c:v>21.238</c:v>
                </c:pt>
                <c:pt idx="15">
                  <c:v>21.731000000000002</c:v>
                </c:pt>
                <c:pt idx="16">
                  <c:v>19.763999999999999</c:v>
                </c:pt>
                <c:pt idx="17">
                  <c:v>17.48</c:v>
                </c:pt>
                <c:pt idx="18">
                  <c:v>17.024000000000001</c:v>
                </c:pt>
                <c:pt idx="19">
                  <c:v>16.974</c:v>
                </c:pt>
                <c:pt idx="20">
                  <c:v>16.34</c:v>
                </c:pt>
                <c:pt idx="21">
                  <c:v>19.698</c:v>
                </c:pt>
                <c:pt idx="22">
                  <c:v>20.347000000000001</c:v>
                </c:pt>
                <c:pt idx="23">
                  <c:v>20.780999999999999</c:v>
                </c:pt>
                <c:pt idx="24">
                  <c:v>20.431000000000001</c:v>
                </c:pt>
                <c:pt idx="25">
                  <c:v>19.221</c:v>
                </c:pt>
                <c:pt idx="26">
                  <c:v>17.939</c:v>
                </c:pt>
                <c:pt idx="27">
                  <c:v>17.693000000000001</c:v>
                </c:pt>
                <c:pt idx="28">
                  <c:v>17.678999999999998</c:v>
                </c:pt>
                <c:pt idx="29">
                  <c:v>16.434999999999999</c:v>
                </c:pt>
                <c:pt idx="30">
                  <c:v>15.331</c:v>
                </c:pt>
                <c:pt idx="31">
                  <c:v>15.558999999999999</c:v>
                </c:pt>
                <c:pt idx="32">
                  <c:v>17.66</c:v>
                </c:pt>
                <c:pt idx="33">
                  <c:v>18.015000000000001</c:v>
                </c:pt>
                <c:pt idx="34">
                  <c:v>16.824000000000002</c:v>
                </c:pt>
                <c:pt idx="35">
                  <c:v>17.052</c:v>
                </c:pt>
                <c:pt idx="36">
                  <c:v>17.728000000000002</c:v>
                </c:pt>
                <c:pt idx="37">
                  <c:v>16.843</c:v>
                </c:pt>
                <c:pt idx="38">
                  <c:v>17.132999999999999</c:v>
                </c:pt>
                <c:pt idx="39">
                  <c:v>16.382000000000001</c:v>
                </c:pt>
                <c:pt idx="40">
                  <c:v>16.013000000000002</c:v>
                </c:pt>
                <c:pt idx="41">
                  <c:v>16.678999999999998</c:v>
                </c:pt>
                <c:pt idx="42">
                  <c:v>17.978999999999999</c:v>
                </c:pt>
                <c:pt idx="43">
                  <c:v>18.492999999999999</c:v>
                </c:pt>
                <c:pt idx="44">
                  <c:v>17.451000000000001</c:v>
                </c:pt>
                <c:pt idx="45">
                  <c:v>17.446999999999999</c:v>
                </c:pt>
                <c:pt idx="46">
                  <c:v>18.78</c:v>
                </c:pt>
                <c:pt idx="47">
                  <c:v>16.902000000000001</c:v>
                </c:pt>
                <c:pt idx="48">
                  <c:v>16.925999999999998</c:v>
                </c:pt>
                <c:pt idx="49">
                  <c:v>18.277000000000001</c:v>
                </c:pt>
                <c:pt idx="50">
                  <c:v>17.234000000000002</c:v>
                </c:pt>
                <c:pt idx="51">
                  <c:v>14.581</c:v>
                </c:pt>
                <c:pt idx="52">
                  <c:v>16.600000000000001</c:v>
                </c:pt>
                <c:pt idx="53">
                  <c:v>17.581</c:v>
                </c:pt>
                <c:pt idx="54">
                  <c:v>20.148</c:v>
                </c:pt>
                <c:pt idx="55">
                  <c:v>20.751999999999999</c:v>
                </c:pt>
                <c:pt idx="56">
                  <c:v>17.640999999999998</c:v>
                </c:pt>
                <c:pt idx="57">
                  <c:v>14.632999999999999</c:v>
                </c:pt>
                <c:pt idx="58">
                  <c:v>13.471</c:v>
                </c:pt>
                <c:pt idx="59">
                  <c:v>13.244</c:v>
                </c:pt>
                <c:pt idx="60">
                  <c:v>12.381</c:v>
                </c:pt>
                <c:pt idx="61">
                  <c:v>16.279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6.6609999999999996</c:v>
                </c:pt>
                <c:pt idx="1">
                  <c:v>9.952</c:v>
                </c:pt>
                <c:pt idx="2">
                  <c:v>6.2809999999999997</c:v>
                </c:pt>
                <c:pt idx="3">
                  <c:v>7.4189999999999996</c:v>
                </c:pt>
                <c:pt idx="4">
                  <c:v>9.9280000000000008</c:v>
                </c:pt>
                <c:pt idx="5">
                  <c:v>10.198</c:v>
                </c:pt>
                <c:pt idx="6">
                  <c:v>11.88</c:v>
                </c:pt>
                <c:pt idx="7">
                  <c:v>11.151</c:v>
                </c:pt>
                <c:pt idx="8">
                  <c:v>12.509</c:v>
                </c:pt>
                <c:pt idx="9">
                  <c:v>13.714</c:v>
                </c:pt>
                <c:pt idx="10">
                  <c:v>12.098000000000001</c:v>
                </c:pt>
                <c:pt idx="11">
                  <c:v>14.361000000000001</c:v>
                </c:pt>
                <c:pt idx="12">
                  <c:v>10.295999999999999</c:v>
                </c:pt>
                <c:pt idx="13">
                  <c:v>11.929</c:v>
                </c:pt>
                <c:pt idx="14">
                  <c:v>13.497</c:v>
                </c:pt>
                <c:pt idx="15">
                  <c:v>14.577</c:v>
                </c:pt>
                <c:pt idx="16">
                  <c:v>12.484999999999999</c:v>
                </c:pt>
                <c:pt idx="17">
                  <c:v>10.686999999999999</c:v>
                </c:pt>
                <c:pt idx="18">
                  <c:v>9.5579999999999998</c:v>
                </c:pt>
                <c:pt idx="19">
                  <c:v>10.32</c:v>
                </c:pt>
                <c:pt idx="20">
                  <c:v>9.1140000000000008</c:v>
                </c:pt>
                <c:pt idx="21">
                  <c:v>11.346</c:v>
                </c:pt>
                <c:pt idx="22">
                  <c:v>13.329000000000001</c:v>
                </c:pt>
                <c:pt idx="23">
                  <c:v>13.858000000000001</c:v>
                </c:pt>
                <c:pt idx="24">
                  <c:v>13.906000000000001</c:v>
                </c:pt>
                <c:pt idx="25">
                  <c:v>13.353</c:v>
                </c:pt>
                <c:pt idx="26">
                  <c:v>11.88</c:v>
                </c:pt>
                <c:pt idx="27">
                  <c:v>11.2</c:v>
                </c:pt>
                <c:pt idx="28">
                  <c:v>10.663</c:v>
                </c:pt>
                <c:pt idx="29">
                  <c:v>11.492000000000001</c:v>
                </c:pt>
                <c:pt idx="30">
                  <c:v>11.443</c:v>
                </c:pt>
                <c:pt idx="31">
                  <c:v>7.3680000000000003</c:v>
                </c:pt>
                <c:pt idx="32">
                  <c:v>11.151</c:v>
                </c:pt>
                <c:pt idx="33">
                  <c:v>11.782999999999999</c:v>
                </c:pt>
                <c:pt idx="34">
                  <c:v>11.589</c:v>
                </c:pt>
                <c:pt idx="35">
                  <c:v>10.295999999999999</c:v>
                </c:pt>
                <c:pt idx="36">
                  <c:v>11.247999999999999</c:v>
                </c:pt>
                <c:pt idx="37">
                  <c:v>10.074999999999999</c:v>
                </c:pt>
                <c:pt idx="38">
                  <c:v>10.760999999999999</c:v>
                </c:pt>
                <c:pt idx="39">
                  <c:v>9.41</c:v>
                </c:pt>
                <c:pt idx="40">
                  <c:v>10.345000000000001</c:v>
                </c:pt>
                <c:pt idx="41">
                  <c:v>12.218999999999999</c:v>
                </c:pt>
                <c:pt idx="42">
                  <c:v>9.6820000000000004</c:v>
                </c:pt>
                <c:pt idx="43">
                  <c:v>11.589</c:v>
                </c:pt>
                <c:pt idx="44">
                  <c:v>11.005000000000001</c:v>
                </c:pt>
                <c:pt idx="45">
                  <c:v>11.102</c:v>
                </c:pt>
                <c:pt idx="46">
                  <c:v>11.37</c:v>
                </c:pt>
                <c:pt idx="47">
                  <c:v>12.896000000000001</c:v>
                </c:pt>
                <c:pt idx="48">
                  <c:v>12.896000000000001</c:v>
                </c:pt>
                <c:pt idx="49">
                  <c:v>12.34</c:v>
                </c:pt>
                <c:pt idx="50">
                  <c:v>9.2129999999999992</c:v>
                </c:pt>
                <c:pt idx="51">
                  <c:v>9.7309999999999999</c:v>
                </c:pt>
                <c:pt idx="52">
                  <c:v>12.147</c:v>
                </c:pt>
                <c:pt idx="53">
                  <c:v>8.4939999999999998</c:v>
                </c:pt>
                <c:pt idx="54">
                  <c:v>11.394</c:v>
                </c:pt>
                <c:pt idx="55">
                  <c:v>11.832000000000001</c:v>
                </c:pt>
                <c:pt idx="56">
                  <c:v>11.516</c:v>
                </c:pt>
                <c:pt idx="57">
                  <c:v>8.3940000000000001</c:v>
                </c:pt>
                <c:pt idx="58">
                  <c:v>9.6080000000000005</c:v>
                </c:pt>
                <c:pt idx="59">
                  <c:v>9.4350000000000005</c:v>
                </c:pt>
                <c:pt idx="60">
                  <c:v>7.0149999999999997</c:v>
                </c:pt>
                <c:pt idx="61">
                  <c:v>10.394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17920"/>
        <c:axId val="193619456"/>
      </c:scatterChart>
      <c:valAx>
        <c:axId val="193617920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19456"/>
        <c:crosses val="autoZero"/>
        <c:crossBetween val="midCat"/>
      </c:valAx>
      <c:valAx>
        <c:axId val="193619456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1792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142875</xdr:rowOff>
    </xdr:from>
    <xdr:to>
      <xdr:col>6</xdr:col>
      <xdr:colOff>282637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6</xdr:col>
      <xdr:colOff>523875</xdr:colOff>
      <xdr:row>46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4</xdr:col>
      <xdr:colOff>304800</xdr:colOff>
      <xdr:row>36</xdr:row>
      <xdr:rowOff>57150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67200"/>
          <a:ext cx="5086350" cy="272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4">
        <v>2010</v>
      </c>
      <c r="B1" s="57" t="s">
        <v>129</v>
      </c>
      <c r="C1" s="57"/>
      <c r="D1" s="57"/>
      <c r="E1" s="57"/>
      <c r="F1" s="57"/>
      <c r="G1" s="57"/>
    </row>
    <row r="2" spans="1:7" x14ac:dyDescent="0.25">
      <c r="A2" s="1" t="s">
        <v>0</v>
      </c>
      <c r="B2" s="22" t="s">
        <v>134</v>
      </c>
      <c r="C2" s="26"/>
    </row>
    <row r="3" spans="1:7" x14ac:dyDescent="0.25">
      <c r="A3" s="1" t="s">
        <v>1</v>
      </c>
      <c r="B3" s="22" t="s">
        <v>133</v>
      </c>
      <c r="C3" s="26"/>
    </row>
    <row r="4" spans="1:7" x14ac:dyDescent="0.25">
      <c r="A4" s="1" t="s">
        <v>2</v>
      </c>
      <c r="B4" s="22" t="s">
        <v>128</v>
      </c>
      <c r="C4" s="26"/>
    </row>
    <row r="5" spans="1:7" x14ac:dyDescent="0.25">
      <c r="A5" s="1" t="s">
        <v>3</v>
      </c>
      <c r="B5" s="22">
        <v>1150628</v>
      </c>
      <c r="C5" s="26"/>
    </row>
    <row r="6" spans="1:7" x14ac:dyDescent="0.25">
      <c r="A6" s="1" t="s">
        <v>4</v>
      </c>
      <c r="B6" s="22" t="s">
        <v>130</v>
      </c>
      <c r="C6" s="26"/>
    </row>
    <row r="7" spans="1:7" x14ac:dyDescent="0.25">
      <c r="A7" s="1" t="s">
        <v>5</v>
      </c>
      <c r="B7" s="26" t="str">
        <f>B3&amp;RIGHT(A1,2)&amp;"a_"&amp;B5&amp;"_Summary"</f>
        <v>rokn10a_1150628_Summary</v>
      </c>
      <c r="C7" s="26"/>
    </row>
    <row r="8" spans="1:7" x14ac:dyDescent="0.25">
      <c r="B8" s="26"/>
      <c r="C8" s="26"/>
    </row>
    <row r="9" spans="1:7" x14ac:dyDescent="0.25">
      <c r="A9" s="1" t="s">
        <v>6</v>
      </c>
      <c r="B9" s="54">
        <f>DATE(A1,7,1)</f>
        <v>40360</v>
      </c>
      <c r="C9" s="54">
        <f>DATE(A1,8,31)</f>
        <v>40421</v>
      </c>
      <c r="F9" s="12"/>
    </row>
    <row r="10" spans="1:7" x14ac:dyDescent="0.25">
      <c r="B10" s="4" t="s">
        <v>114</v>
      </c>
      <c r="D10" s="19">
        <f>B9</f>
        <v>40360</v>
      </c>
      <c r="E10" s="2" t="s">
        <v>115</v>
      </c>
      <c r="F10" s="19">
        <f>C9</f>
        <v>40421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31</v>
      </c>
      <c r="B13" s="15">
        <f>DailyStats!B69</f>
        <v>6.2809999999999997</v>
      </c>
      <c r="C13" s="25">
        <f>DailyStats!D69</f>
        <v>40362.291666666664</v>
      </c>
      <c r="D13" s="26"/>
      <c r="E13" s="27">
        <f>COUNT(DailyStats!D69:S69)</f>
        <v>1</v>
      </c>
      <c r="F13" s="12"/>
    </row>
    <row r="14" spans="1:7" x14ac:dyDescent="0.25">
      <c r="A14" s="5" t="s">
        <v>35</v>
      </c>
      <c r="B14" s="15">
        <f>DailyStats!B70</f>
        <v>33.914000000000001</v>
      </c>
      <c r="C14" s="25">
        <f>DailyStats!D70</f>
        <v>40415.625</v>
      </c>
      <c r="D14" s="26"/>
      <c r="E14" s="27">
        <f>COUNT(DailyStats!D70:S70)</f>
        <v>1</v>
      </c>
      <c r="F14" s="12"/>
    </row>
    <row r="15" spans="1:7" x14ac:dyDescent="0.25">
      <c r="A15" s="5" t="s">
        <v>34</v>
      </c>
      <c r="B15" s="15">
        <f>DailyStats!B71</f>
        <v>17.530032258064512</v>
      </c>
      <c r="C15" s="28"/>
      <c r="D15" s="26"/>
      <c r="E15" s="27"/>
    </row>
    <row r="16" spans="1:7" x14ac:dyDescent="0.25">
      <c r="A16" s="5" t="s">
        <v>33</v>
      </c>
      <c r="B16" s="15">
        <f>DailyStats!B72</f>
        <v>22.082000000000001</v>
      </c>
      <c r="C16" s="29">
        <f>DailyStats!D72</f>
        <v>40415</v>
      </c>
      <c r="D16" s="26"/>
      <c r="E16" s="27">
        <f>COUNT(DailyStats!D72:S72)</f>
        <v>1</v>
      </c>
      <c r="F16" s="12"/>
    </row>
    <row r="17" spans="1:6" x14ac:dyDescent="0.25">
      <c r="A17" s="5" t="s">
        <v>32</v>
      </c>
      <c r="B17" s="15">
        <f>DailyStats!B73</f>
        <v>7.2119999999999997</v>
      </c>
      <c r="C17" s="29">
        <f>DailyStats!D73</f>
        <v>40418</v>
      </c>
      <c r="D17" s="26"/>
      <c r="E17" s="27">
        <f>COUNT(DailyStats!D73:S73)</f>
        <v>1</v>
      </c>
      <c r="F17" s="12"/>
    </row>
    <row r="18" spans="1:6" x14ac:dyDescent="0.25">
      <c r="A18" s="5" t="s">
        <v>9</v>
      </c>
      <c r="B18" s="2">
        <v>1488</v>
      </c>
      <c r="C18" s="28"/>
      <c r="D18" s="26"/>
      <c r="E18" s="27"/>
    </row>
    <row r="19" spans="1:6" x14ac:dyDescent="0.25">
      <c r="A19" s="5" t="s">
        <v>10</v>
      </c>
      <c r="B19" s="2" t="s">
        <v>29</v>
      </c>
      <c r="C19" s="28"/>
      <c r="D19" s="26"/>
      <c r="E19" s="27"/>
    </row>
    <row r="20" spans="1:6" x14ac:dyDescent="0.25">
      <c r="A20" s="5" t="s">
        <v>36</v>
      </c>
      <c r="B20" s="15">
        <f>MWAT!E4</f>
        <v>20.1280297619032</v>
      </c>
      <c r="C20" s="30">
        <f>MWAT!F4</f>
        <v>40375</v>
      </c>
      <c r="D20" s="26"/>
      <c r="E20" s="31">
        <f>COUNT(MWAT!F4:F104)</f>
        <v>2</v>
      </c>
      <c r="F20" s="12"/>
    </row>
    <row r="21" spans="1:6" x14ac:dyDescent="0.25">
      <c r="A21" s="5" t="s">
        <v>37</v>
      </c>
      <c r="B21" s="15">
        <f>MWMT!E4</f>
        <v>28.068000000000001</v>
      </c>
      <c r="C21" s="30">
        <f>MWMT!F4</f>
        <v>40374</v>
      </c>
      <c r="D21" s="26"/>
      <c r="E21" s="31">
        <f>COUNT(MWMT!F4:F104)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58" t="s">
        <v>30</v>
      </c>
      <c r="B1" s="58"/>
      <c r="C1" s="58"/>
      <c r="D1" s="58"/>
    </row>
    <row r="2" spans="1:5" x14ac:dyDescent="0.25">
      <c r="A2" s="21" t="str">
        <f>LEFT(StatSummary!B7, LEN(StatSummary!B7)-8)&amp;"_DailyStats.csv"</f>
        <v>rokn10a_1150628_DailyStats.csv</v>
      </c>
    </row>
    <row r="3" spans="1:5" ht="30.75" thickBot="1" x14ac:dyDescent="0.3">
      <c r="A3" s="13" t="s">
        <v>12</v>
      </c>
      <c r="B3" s="23" t="s">
        <v>117</v>
      </c>
      <c r="C3" s="23" t="s">
        <v>118</v>
      </c>
      <c r="D3" s="23" t="s">
        <v>119</v>
      </c>
      <c r="E3" s="23" t="s">
        <v>120</v>
      </c>
    </row>
    <row r="4" spans="1:5" x14ac:dyDescent="0.25">
      <c r="A4" s="6">
        <v>40360</v>
      </c>
      <c r="B4" s="16">
        <v>6.6609999999999996</v>
      </c>
      <c r="C4" s="16">
        <v>19.079999999999998</v>
      </c>
      <c r="D4" s="16">
        <v>12.837</v>
      </c>
      <c r="E4" s="16">
        <v>12.419</v>
      </c>
    </row>
    <row r="5" spans="1:5" x14ac:dyDescent="0.25">
      <c r="A5" s="6">
        <v>40361</v>
      </c>
      <c r="B5" s="16">
        <v>9.952</v>
      </c>
      <c r="C5" s="16">
        <v>19.199000000000002</v>
      </c>
      <c r="D5" s="16">
        <v>13.816000000000001</v>
      </c>
      <c r="E5" s="16">
        <v>9.2469999999999999</v>
      </c>
    </row>
    <row r="6" spans="1:5" x14ac:dyDescent="0.25">
      <c r="A6" s="6">
        <v>40362</v>
      </c>
      <c r="B6" s="16">
        <v>6.2809999999999997</v>
      </c>
      <c r="C6" s="16">
        <v>21.39</v>
      </c>
      <c r="D6" s="16">
        <v>14.097</v>
      </c>
      <c r="E6" s="16">
        <v>15.109</v>
      </c>
    </row>
    <row r="7" spans="1:5" x14ac:dyDescent="0.25">
      <c r="A7" s="6">
        <v>40363</v>
      </c>
      <c r="B7" s="16">
        <v>7.4189999999999996</v>
      </c>
      <c r="C7" s="16">
        <v>26.818000000000001</v>
      </c>
      <c r="D7" s="16">
        <v>16.638999999999999</v>
      </c>
      <c r="E7" s="16">
        <v>19.399000000000001</v>
      </c>
    </row>
    <row r="8" spans="1:5" x14ac:dyDescent="0.25">
      <c r="A8" s="6">
        <v>40364</v>
      </c>
      <c r="B8" s="16">
        <v>9.9280000000000008</v>
      </c>
      <c r="C8" s="16">
        <v>26.303999999999998</v>
      </c>
      <c r="D8" s="16">
        <v>17.654</v>
      </c>
      <c r="E8" s="16">
        <v>16.376000000000001</v>
      </c>
    </row>
    <row r="9" spans="1:5" x14ac:dyDescent="0.25">
      <c r="A9" s="6">
        <v>40365</v>
      </c>
      <c r="B9" s="16">
        <v>10.198</v>
      </c>
      <c r="C9" s="16">
        <v>25.04</v>
      </c>
      <c r="D9" s="16">
        <v>17.672999999999998</v>
      </c>
      <c r="E9" s="16">
        <v>14.842000000000001</v>
      </c>
    </row>
    <row r="10" spans="1:5" x14ac:dyDescent="0.25">
      <c r="A10" s="6">
        <v>40366</v>
      </c>
      <c r="B10" s="16">
        <v>11.88</v>
      </c>
      <c r="C10" s="16">
        <v>25.574000000000002</v>
      </c>
      <c r="D10" s="16">
        <v>18.661999999999999</v>
      </c>
      <c r="E10" s="16">
        <v>13.694000000000001</v>
      </c>
    </row>
    <row r="11" spans="1:5" x14ac:dyDescent="0.25">
      <c r="A11" s="6">
        <v>40367</v>
      </c>
      <c r="B11" s="16">
        <v>11.151</v>
      </c>
      <c r="C11" s="16">
        <v>24.605</v>
      </c>
      <c r="D11" s="16">
        <v>18.056999999999999</v>
      </c>
      <c r="E11" s="16">
        <v>13.454000000000001</v>
      </c>
    </row>
    <row r="12" spans="1:5" x14ac:dyDescent="0.25">
      <c r="A12" s="6">
        <v>40368</v>
      </c>
      <c r="B12" s="16">
        <v>12.509</v>
      </c>
      <c r="C12" s="16">
        <v>31.128</v>
      </c>
      <c r="D12" s="16">
        <v>20.706</v>
      </c>
      <c r="E12" s="16">
        <v>18.619</v>
      </c>
    </row>
    <row r="13" spans="1:5" x14ac:dyDescent="0.25">
      <c r="A13" s="6">
        <v>40369</v>
      </c>
      <c r="B13" s="16">
        <v>13.714</v>
      </c>
      <c r="C13" s="16">
        <v>27.628</v>
      </c>
      <c r="D13" s="16">
        <v>20.210999999999999</v>
      </c>
      <c r="E13" s="16">
        <v>13.914</v>
      </c>
    </row>
    <row r="14" spans="1:5" x14ac:dyDescent="0.25">
      <c r="A14" s="6">
        <v>40370</v>
      </c>
      <c r="B14" s="16">
        <v>12.098000000000001</v>
      </c>
      <c r="C14" s="16">
        <v>28.295000000000002</v>
      </c>
      <c r="D14" s="16">
        <v>20.116</v>
      </c>
      <c r="E14" s="16">
        <v>16.196999999999999</v>
      </c>
    </row>
    <row r="15" spans="1:5" x14ac:dyDescent="0.25">
      <c r="A15" s="6">
        <v>40371</v>
      </c>
      <c r="B15" s="16">
        <v>14.361000000000001</v>
      </c>
      <c r="C15" s="16">
        <v>27.21</v>
      </c>
      <c r="D15" s="16">
        <v>20.244</v>
      </c>
      <c r="E15" s="16">
        <v>12.849</v>
      </c>
    </row>
    <row r="16" spans="1:5" x14ac:dyDescent="0.25">
      <c r="A16" s="6">
        <v>40372</v>
      </c>
      <c r="B16" s="16">
        <v>10.295999999999999</v>
      </c>
      <c r="C16" s="16">
        <v>23.954000000000001</v>
      </c>
      <c r="D16" s="16">
        <v>17.702000000000002</v>
      </c>
      <c r="E16" s="16">
        <v>13.657999999999999</v>
      </c>
    </row>
    <row r="17" spans="1:5" x14ac:dyDescent="0.25">
      <c r="A17" s="6">
        <v>40373</v>
      </c>
      <c r="B17" s="16">
        <v>11.929</v>
      </c>
      <c r="C17" s="16">
        <v>28.245000000000001</v>
      </c>
      <c r="D17" s="16">
        <v>19.654</v>
      </c>
      <c r="E17" s="16">
        <v>16.315999999999999</v>
      </c>
    </row>
    <row r="18" spans="1:5" x14ac:dyDescent="0.25">
      <c r="A18" s="6">
        <v>40374</v>
      </c>
      <c r="B18" s="16">
        <v>13.497</v>
      </c>
      <c r="C18" s="16">
        <v>30.015999999999998</v>
      </c>
      <c r="D18" s="16">
        <v>21.238</v>
      </c>
      <c r="E18" s="16">
        <v>16.518999999999998</v>
      </c>
    </row>
    <row r="19" spans="1:5" x14ac:dyDescent="0.25">
      <c r="A19" s="6">
        <v>40375</v>
      </c>
      <c r="B19" s="16">
        <v>14.577</v>
      </c>
      <c r="C19" s="16">
        <v>30.091000000000001</v>
      </c>
      <c r="D19" s="16">
        <v>21.731000000000002</v>
      </c>
      <c r="E19" s="16">
        <v>15.513999999999999</v>
      </c>
    </row>
    <row r="20" spans="1:5" x14ac:dyDescent="0.25">
      <c r="A20" s="6">
        <v>40376</v>
      </c>
      <c r="B20" s="16">
        <v>12.484999999999999</v>
      </c>
      <c r="C20" s="16">
        <v>27.974</v>
      </c>
      <c r="D20" s="16">
        <v>19.763999999999999</v>
      </c>
      <c r="E20" s="16">
        <v>15.489000000000001</v>
      </c>
    </row>
    <row r="21" spans="1:5" x14ac:dyDescent="0.25">
      <c r="A21" s="6">
        <v>40377</v>
      </c>
      <c r="B21" s="16">
        <v>10.686999999999999</v>
      </c>
      <c r="C21" s="16">
        <v>24.629000000000001</v>
      </c>
      <c r="D21" s="16">
        <v>17.48</v>
      </c>
      <c r="E21" s="16">
        <v>13.942</v>
      </c>
    </row>
    <row r="22" spans="1:5" x14ac:dyDescent="0.25">
      <c r="A22" s="6">
        <v>40378</v>
      </c>
      <c r="B22" s="16">
        <v>9.5579999999999998</v>
      </c>
      <c r="C22" s="16">
        <v>24.943999999999999</v>
      </c>
      <c r="D22" s="16">
        <v>17.024000000000001</v>
      </c>
      <c r="E22" s="16">
        <v>15.385999999999999</v>
      </c>
    </row>
    <row r="23" spans="1:5" x14ac:dyDescent="0.25">
      <c r="A23" s="6">
        <v>40379</v>
      </c>
      <c r="B23" s="16">
        <v>10.32</v>
      </c>
      <c r="C23" s="16">
        <v>24.919</v>
      </c>
      <c r="D23" s="16">
        <v>16.974</v>
      </c>
      <c r="E23" s="16">
        <v>14.599</v>
      </c>
    </row>
    <row r="24" spans="1:5" x14ac:dyDescent="0.25">
      <c r="A24" s="6">
        <v>40380</v>
      </c>
      <c r="B24" s="16">
        <v>9.1140000000000008</v>
      </c>
      <c r="C24" s="16">
        <v>23.352</v>
      </c>
      <c r="D24" s="16">
        <v>16.34</v>
      </c>
      <c r="E24" s="16">
        <v>14.238</v>
      </c>
    </row>
    <row r="25" spans="1:5" x14ac:dyDescent="0.25">
      <c r="A25" s="6">
        <v>40381</v>
      </c>
      <c r="B25" s="16">
        <v>11.346</v>
      </c>
      <c r="C25" s="16">
        <v>29.565000000000001</v>
      </c>
      <c r="D25" s="16">
        <v>19.698</v>
      </c>
      <c r="E25" s="16">
        <v>18.219000000000001</v>
      </c>
    </row>
    <row r="26" spans="1:5" x14ac:dyDescent="0.25">
      <c r="A26" s="6">
        <v>40382</v>
      </c>
      <c r="B26" s="16">
        <v>13.329000000000001</v>
      </c>
      <c r="C26" s="16">
        <v>27.85</v>
      </c>
      <c r="D26" s="16">
        <v>20.347000000000001</v>
      </c>
      <c r="E26" s="16">
        <v>14.521000000000001</v>
      </c>
    </row>
    <row r="27" spans="1:5" x14ac:dyDescent="0.25">
      <c r="A27" s="6">
        <v>40383</v>
      </c>
      <c r="B27" s="16">
        <v>13.858000000000001</v>
      </c>
      <c r="C27" s="16">
        <v>28.518000000000001</v>
      </c>
      <c r="D27" s="16">
        <v>20.780999999999999</v>
      </c>
      <c r="E27" s="16">
        <v>14.66</v>
      </c>
    </row>
    <row r="28" spans="1:5" x14ac:dyDescent="0.25">
      <c r="A28" s="6">
        <v>40384</v>
      </c>
      <c r="B28" s="16">
        <v>13.906000000000001</v>
      </c>
      <c r="C28" s="16">
        <v>27.481000000000002</v>
      </c>
      <c r="D28" s="16">
        <v>20.431000000000001</v>
      </c>
      <c r="E28" s="16">
        <v>13.574999999999999</v>
      </c>
    </row>
    <row r="29" spans="1:5" x14ac:dyDescent="0.25">
      <c r="A29" s="6">
        <v>40385</v>
      </c>
      <c r="B29" s="16">
        <v>13.353</v>
      </c>
      <c r="C29" s="16">
        <v>25.792999999999999</v>
      </c>
      <c r="D29" s="16">
        <v>19.221</v>
      </c>
      <c r="E29" s="16">
        <v>12.44</v>
      </c>
    </row>
    <row r="30" spans="1:5" x14ac:dyDescent="0.25">
      <c r="A30" s="6">
        <v>40386</v>
      </c>
      <c r="B30" s="16">
        <v>11.88</v>
      </c>
      <c r="C30" s="16">
        <v>24.363</v>
      </c>
      <c r="D30" s="16">
        <v>17.939</v>
      </c>
      <c r="E30" s="16">
        <v>12.483000000000001</v>
      </c>
    </row>
    <row r="31" spans="1:5" x14ac:dyDescent="0.25">
      <c r="A31" s="6">
        <v>40387</v>
      </c>
      <c r="B31" s="16">
        <v>11.2</v>
      </c>
      <c r="C31" s="16">
        <v>24.847000000000001</v>
      </c>
      <c r="D31" s="16">
        <v>17.693000000000001</v>
      </c>
      <c r="E31" s="16">
        <v>13.647</v>
      </c>
    </row>
    <row r="32" spans="1:5" x14ac:dyDescent="0.25">
      <c r="A32" s="6">
        <v>40388</v>
      </c>
      <c r="B32" s="16">
        <v>10.663</v>
      </c>
      <c r="C32" s="16">
        <v>25.524999999999999</v>
      </c>
      <c r="D32" s="16">
        <v>17.678999999999998</v>
      </c>
      <c r="E32" s="16">
        <v>14.862</v>
      </c>
    </row>
    <row r="33" spans="1:5" x14ac:dyDescent="0.25">
      <c r="A33" s="6">
        <v>40389</v>
      </c>
      <c r="B33" s="16">
        <v>11.492000000000001</v>
      </c>
      <c r="C33" s="16">
        <v>23.376000000000001</v>
      </c>
      <c r="D33" s="16">
        <v>16.434999999999999</v>
      </c>
      <c r="E33" s="16">
        <v>11.884</v>
      </c>
    </row>
    <row r="34" spans="1:5" x14ac:dyDescent="0.25">
      <c r="A34" s="6">
        <v>40390</v>
      </c>
      <c r="B34" s="16">
        <v>11.443</v>
      </c>
      <c r="C34" s="16">
        <v>20.507000000000001</v>
      </c>
      <c r="D34" s="16">
        <v>15.331</v>
      </c>
      <c r="E34" s="16">
        <v>9.0640000000000001</v>
      </c>
    </row>
    <row r="35" spans="1:5" x14ac:dyDescent="0.25">
      <c r="A35" s="6">
        <v>40391</v>
      </c>
      <c r="B35" s="16">
        <v>7.3680000000000003</v>
      </c>
      <c r="C35" s="16">
        <v>23.640999999999998</v>
      </c>
      <c r="D35" s="16">
        <v>15.558999999999999</v>
      </c>
      <c r="E35" s="16">
        <v>16.273</v>
      </c>
    </row>
    <row r="36" spans="1:5" x14ac:dyDescent="0.25">
      <c r="A36" s="6">
        <v>40392</v>
      </c>
      <c r="B36" s="16">
        <v>11.151</v>
      </c>
      <c r="C36" s="16">
        <v>24.75</v>
      </c>
      <c r="D36" s="16">
        <v>17.66</v>
      </c>
      <c r="E36" s="16">
        <v>13.599</v>
      </c>
    </row>
    <row r="37" spans="1:5" x14ac:dyDescent="0.25">
      <c r="A37" s="6">
        <v>40393</v>
      </c>
      <c r="B37" s="16">
        <v>11.782999999999999</v>
      </c>
      <c r="C37" s="16">
        <v>25.501000000000001</v>
      </c>
      <c r="D37" s="16">
        <v>18.015000000000001</v>
      </c>
      <c r="E37" s="16">
        <v>13.718</v>
      </c>
    </row>
    <row r="38" spans="1:5" x14ac:dyDescent="0.25">
      <c r="A38" s="6">
        <v>40394</v>
      </c>
      <c r="B38" s="16">
        <v>11.589</v>
      </c>
      <c r="C38" s="16">
        <v>23.809000000000001</v>
      </c>
      <c r="D38" s="16">
        <v>16.824000000000002</v>
      </c>
      <c r="E38" s="16">
        <v>12.22</v>
      </c>
    </row>
    <row r="39" spans="1:5" x14ac:dyDescent="0.25">
      <c r="A39" s="6">
        <v>40395</v>
      </c>
      <c r="B39" s="16">
        <v>10.295999999999999</v>
      </c>
      <c r="C39" s="16">
        <v>25.331</v>
      </c>
      <c r="D39" s="16">
        <v>17.052</v>
      </c>
      <c r="E39" s="16">
        <v>15.035</v>
      </c>
    </row>
    <row r="40" spans="1:5" x14ac:dyDescent="0.25">
      <c r="A40" s="6">
        <v>40396</v>
      </c>
      <c r="B40" s="16">
        <v>11.247999999999999</v>
      </c>
      <c r="C40" s="16">
        <v>26.303999999999998</v>
      </c>
      <c r="D40" s="16">
        <v>17.728000000000002</v>
      </c>
      <c r="E40" s="16">
        <v>15.055999999999999</v>
      </c>
    </row>
    <row r="41" spans="1:5" x14ac:dyDescent="0.25">
      <c r="A41" s="6">
        <v>40397</v>
      </c>
      <c r="B41" s="16">
        <v>10.074999999999999</v>
      </c>
      <c r="C41" s="16">
        <v>24.388000000000002</v>
      </c>
      <c r="D41" s="16">
        <v>16.843</v>
      </c>
      <c r="E41" s="16">
        <v>14.313000000000001</v>
      </c>
    </row>
    <row r="42" spans="1:5" x14ac:dyDescent="0.25">
      <c r="A42" s="6">
        <v>40398</v>
      </c>
      <c r="B42" s="16">
        <v>10.760999999999999</v>
      </c>
      <c r="C42" s="16">
        <v>24.291</v>
      </c>
      <c r="D42" s="16">
        <v>17.132999999999999</v>
      </c>
      <c r="E42" s="16">
        <v>13.53</v>
      </c>
    </row>
    <row r="43" spans="1:5" x14ac:dyDescent="0.25">
      <c r="A43" s="6">
        <v>40399</v>
      </c>
      <c r="B43" s="16">
        <v>9.41</v>
      </c>
      <c r="C43" s="16">
        <v>24.556999999999999</v>
      </c>
      <c r="D43" s="16">
        <v>16.382000000000001</v>
      </c>
      <c r="E43" s="16">
        <v>15.147</v>
      </c>
    </row>
    <row r="44" spans="1:5" x14ac:dyDescent="0.25">
      <c r="A44" s="6">
        <v>40400</v>
      </c>
      <c r="B44" s="16">
        <v>10.345000000000001</v>
      </c>
      <c r="C44" s="16">
        <v>23.352</v>
      </c>
      <c r="D44" s="16">
        <v>16.013000000000002</v>
      </c>
      <c r="E44" s="16">
        <v>13.007</v>
      </c>
    </row>
    <row r="45" spans="1:5" x14ac:dyDescent="0.25">
      <c r="A45" s="6">
        <v>40401</v>
      </c>
      <c r="B45" s="16">
        <v>12.218999999999999</v>
      </c>
      <c r="C45" s="16">
        <v>22.896000000000001</v>
      </c>
      <c r="D45" s="16">
        <v>16.678999999999998</v>
      </c>
      <c r="E45" s="16">
        <v>10.677</v>
      </c>
    </row>
    <row r="46" spans="1:5" x14ac:dyDescent="0.25">
      <c r="A46" s="6">
        <v>40402</v>
      </c>
      <c r="B46" s="16">
        <v>9.6820000000000004</v>
      </c>
      <c r="C46" s="16">
        <v>27.382000000000001</v>
      </c>
      <c r="D46" s="16">
        <v>17.978999999999999</v>
      </c>
      <c r="E46" s="16">
        <v>17.7</v>
      </c>
    </row>
    <row r="47" spans="1:5" x14ac:dyDescent="0.25">
      <c r="A47" s="6">
        <v>40403</v>
      </c>
      <c r="B47" s="16">
        <v>11.589</v>
      </c>
      <c r="C47" s="16">
        <v>26.646000000000001</v>
      </c>
      <c r="D47" s="16">
        <v>18.492999999999999</v>
      </c>
      <c r="E47" s="16">
        <v>15.057</v>
      </c>
    </row>
    <row r="48" spans="1:5" x14ac:dyDescent="0.25">
      <c r="A48" s="6">
        <v>40404</v>
      </c>
      <c r="B48" s="16">
        <v>11.005000000000001</v>
      </c>
      <c r="C48" s="16">
        <v>24.702000000000002</v>
      </c>
      <c r="D48" s="16">
        <v>17.451000000000001</v>
      </c>
      <c r="E48" s="16">
        <v>13.696999999999999</v>
      </c>
    </row>
    <row r="49" spans="1:5" x14ac:dyDescent="0.25">
      <c r="A49" s="6">
        <v>40405</v>
      </c>
      <c r="B49" s="16">
        <v>11.102</v>
      </c>
      <c r="C49" s="16">
        <v>24.774000000000001</v>
      </c>
      <c r="D49" s="16">
        <v>17.446999999999999</v>
      </c>
      <c r="E49" s="16">
        <v>13.672000000000001</v>
      </c>
    </row>
    <row r="50" spans="1:5" x14ac:dyDescent="0.25">
      <c r="A50" s="6">
        <v>40406</v>
      </c>
      <c r="B50" s="16">
        <v>11.37</v>
      </c>
      <c r="C50" s="16">
        <v>27.186</v>
      </c>
      <c r="D50" s="16">
        <v>18.78</v>
      </c>
      <c r="E50" s="16">
        <v>15.816000000000001</v>
      </c>
    </row>
    <row r="51" spans="1:5" x14ac:dyDescent="0.25">
      <c r="A51" s="6">
        <v>40407</v>
      </c>
      <c r="B51" s="16">
        <v>12.896000000000001</v>
      </c>
      <c r="C51" s="16">
        <v>23.978000000000002</v>
      </c>
      <c r="D51" s="16">
        <v>16.902000000000001</v>
      </c>
      <c r="E51" s="16">
        <v>11.082000000000001</v>
      </c>
    </row>
    <row r="52" spans="1:5" x14ac:dyDescent="0.25">
      <c r="A52" s="6">
        <v>40408</v>
      </c>
      <c r="B52" s="16">
        <v>12.896000000000001</v>
      </c>
      <c r="C52" s="16">
        <v>22.92</v>
      </c>
      <c r="D52" s="16">
        <v>16.925999999999998</v>
      </c>
      <c r="E52" s="16">
        <v>10.023999999999999</v>
      </c>
    </row>
    <row r="53" spans="1:5" x14ac:dyDescent="0.25">
      <c r="A53" s="6">
        <v>40409</v>
      </c>
      <c r="B53" s="16">
        <v>12.34</v>
      </c>
      <c r="C53" s="16">
        <v>27.579000000000001</v>
      </c>
      <c r="D53" s="16">
        <v>18.277000000000001</v>
      </c>
      <c r="E53" s="16">
        <v>15.239000000000001</v>
      </c>
    </row>
    <row r="54" spans="1:5" x14ac:dyDescent="0.25">
      <c r="A54" s="6">
        <v>40410</v>
      </c>
      <c r="B54" s="16">
        <v>9.2129999999999992</v>
      </c>
      <c r="C54" s="16">
        <v>26.402000000000001</v>
      </c>
      <c r="D54" s="16">
        <v>17.234000000000002</v>
      </c>
      <c r="E54" s="16">
        <v>17.189</v>
      </c>
    </row>
    <row r="55" spans="1:5" x14ac:dyDescent="0.25">
      <c r="A55" s="6">
        <v>40411</v>
      </c>
      <c r="B55" s="16">
        <v>9.7309999999999999</v>
      </c>
      <c r="C55" s="16">
        <v>21.222999999999999</v>
      </c>
      <c r="D55" s="16">
        <v>14.581</v>
      </c>
      <c r="E55" s="16">
        <v>11.492000000000001</v>
      </c>
    </row>
    <row r="56" spans="1:5" x14ac:dyDescent="0.25">
      <c r="A56" s="6">
        <v>40412</v>
      </c>
      <c r="B56" s="16">
        <v>12.147</v>
      </c>
      <c r="C56" s="16">
        <v>22.704999999999998</v>
      </c>
      <c r="D56" s="16">
        <v>16.600000000000001</v>
      </c>
      <c r="E56" s="16">
        <v>10.558</v>
      </c>
    </row>
    <row r="57" spans="1:5" x14ac:dyDescent="0.25">
      <c r="A57" s="6">
        <v>40413</v>
      </c>
      <c r="B57" s="16">
        <v>8.4939999999999998</v>
      </c>
      <c r="C57" s="16">
        <v>28.99</v>
      </c>
      <c r="D57" s="16">
        <v>17.581</v>
      </c>
      <c r="E57" s="16">
        <v>20.495999999999999</v>
      </c>
    </row>
    <row r="58" spans="1:5" x14ac:dyDescent="0.25">
      <c r="A58" s="6">
        <v>40414</v>
      </c>
      <c r="B58" s="16">
        <v>11.394</v>
      </c>
      <c r="C58" s="16">
        <v>32.845999999999997</v>
      </c>
      <c r="D58" s="16">
        <v>20.148</v>
      </c>
      <c r="E58" s="16">
        <v>21.452000000000002</v>
      </c>
    </row>
    <row r="59" spans="1:5" x14ac:dyDescent="0.25">
      <c r="A59" s="6">
        <v>40415</v>
      </c>
      <c r="B59" s="16">
        <v>11.832000000000001</v>
      </c>
      <c r="C59" s="16">
        <v>33.914000000000001</v>
      </c>
      <c r="D59" s="16">
        <v>20.751999999999999</v>
      </c>
      <c r="E59" s="16">
        <v>22.082000000000001</v>
      </c>
    </row>
    <row r="60" spans="1:5" x14ac:dyDescent="0.25">
      <c r="A60" s="6">
        <v>40416</v>
      </c>
      <c r="B60" s="16">
        <v>11.516</v>
      </c>
      <c r="C60" s="16">
        <v>26.036000000000001</v>
      </c>
      <c r="D60" s="16">
        <v>17.640999999999998</v>
      </c>
      <c r="E60" s="16">
        <v>14.52</v>
      </c>
    </row>
    <row r="61" spans="1:5" x14ac:dyDescent="0.25">
      <c r="A61" s="6">
        <v>40417</v>
      </c>
      <c r="B61" s="16">
        <v>8.3940000000000001</v>
      </c>
      <c r="C61" s="16">
        <v>22.393000000000001</v>
      </c>
      <c r="D61" s="16">
        <v>14.632999999999999</v>
      </c>
      <c r="E61" s="16">
        <v>13.999000000000001</v>
      </c>
    </row>
    <row r="62" spans="1:5" x14ac:dyDescent="0.25">
      <c r="A62" s="6">
        <v>40418</v>
      </c>
      <c r="B62" s="16">
        <v>9.6080000000000005</v>
      </c>
      <c r="C62" s="16">
        <v>16.82</v>
      </c>
      <c r="D62" s="16">
        <v>13.471</v>
      </c>
      <c r="E62" s="16">
        <v>7.2119999999999997</v>
      </c>
    </row>
    <row r="63" spans="1:5" x14ac:dyDescent="0.25">
      <c r="A63" s="6">
        <v>40419</v>
      </c>
      <c r="B63" s="16">
        <v>9.4350000000000005</v>
      </c>
      <c r="C63" s="16">
        <v>19.151</v>
      </c>
      <c r="D63" s="16">
        <v>13.244</v>
      </c>
      <c r="E63" s="16">
        <v>9.7159999999999993</v>
      </c>
    </row>
    <row r="64" spans="1:5" x14ac:dyDescent="0.25">
      <c r="A64" s="6">
        <v>40420</v>
      </c>
      <c r="B64" s="16">
        <v>7.0149999999999997</v>
      </c>
      <c r="C64" s="16">
        <v>16.795999999999999</v>
      </c>
      <c r="D64" s="16">
        <v>12.381</v>
      </c>
      <c r="E64" s="16">
        <v>9.7810000000000006</v>
      </c>
    </row>
    <row r="65" spans="1:14" x14ac:dyDescent="0.25">
      <c r="A65" s="6">
        <v>40421</v>
      </c>
      <c r="B65" s="16">
        <v>10.394</v>
      </c>
      <c r="C65" s="16">
        <v>23.064</v>
      </c>
      <c r="D65" s="16">
        <v>16.279</v>
      </c>
      <c r="E65" s="16">
        <v>12.67</v>
      </c>
    </row>
    <row r="68" spans="1:14" x14ac:dyDescent="0.25">
      <c r="D68" s="1" t="s">
        <v>13</v>
      </c>
    </row>
    <row r="69" spans="1:14" x14ac:dyDescent="0.25">
      <c r="A69" s="8" t="s">
        <v>14</v>
      </c>
      <c r="B69" s="9">
        <f>MIN(B4:B65)</f>
        <v>6.2809999999999997</v>
      </c>
      <c r="C69" s="10" t="s">
        <v>15</v>
      </c>
      <c r="D69" s="56">
        <v>40362.291666666664</v>
      </c>
      <c r="E69" s="53"/>
      <c r="F69" s="12"/>
    </row>
    <row r="70" spans="1:14" x14ac:dyDescent="0.25">
      <c r="A70" s="8" t="s">
        <v>16</v>
      </c>
      <c r="B70" s="9">
        <f>MAX(C4:C65)</f>
        <v>33.914000000000001</v>
      </c>
      <c r="C70" s="10" t="s">
        <v>15</v>
      </c>
      <c r="D70" s="56">
        <v>40415.625</v>
      </c>
      <c r="E70" s="53"/>
      <c r="F70" s="12"/>
    </row>
    <row r="71" spans="1:14" x14ac:dyDescent="0.25">
      <c r="A71" s="8" t="s">
        <v>17</v>
      </c>
      <c r="B71" s="9">
        <f>AVERAGE(D4:D65)</f>
        <v>17.530032258064512</v>
      </c>
      <c r="C71" s="10" t="s">
        <v>15</v>
      </c>
      <c r="D71" s="53"/>
      <c r="E71" s="53"/>
    </row>
    <row r="72" spans="1:14" x14ac:dyDescent="0.25">
      <c r="A72" s="8" t="s">
        <v>18</v>
      </c>
      <c r="B72" s="9">
        <f>MAX(E4:E65)</f>
        <v>22.082000000000001</v>
      </c>
      <c r="C72" s="10" t="s">
        <v>15</v>
      </c>
      <c r="D72" s="55">
        <v>40415</v>
      </c>
      <c r="E72" s="55"/>
      <c r="F72" s="12"/>
      <c r="G72" s="14"/>
      <c r="H72" s="14"/>
      <c r="I72" s="14"/>
      <c r="J72" s="14"/>
      <c r="K72" s="14"/>
      <c r="L72" s="14"/>
      <c r="M72" s="14"/>
      <c r="N72" s="14"/>
    </row>
    <row r="73" spans="1:14" x14ac:dyDescent="0.25">
      <c r="A73" s="8" t="s">
        <v>19</v>
      </c>
      <c r="B73" s="9">
        <f>MIN(E4:E65)</f>
        <v>7.2119999999999997</v>
      </c>
      <c r="C73" s="10" t="s">
        <v>15</v>
      </c>
      <c r="D73" s="55">
        <v>40418</v>
      </c>
      <c r="E73" s="55"/>
      <c r="F73" s="12"/>
      <c r="G73" s="14"/>
      <c r="H73" s="14"/>
      <c r="I73" s="14"/>
      <c r="J73" s="14"/>
      <c r="K73" s="14"/>
      <c r="L73" s="14"/>
      <c r="M73" s="14"/>
    </row>
    <row r="76" spans="1:14" x14ac:dyDescent="0.25">
      <c r="B76" s="3"/>
    </row>
  </sheetData>
  <autoFilter ref="A3:E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rokn10a</v>
      </c>
      <c r="G1" t="str">
        <f>$F$1&amp;" - Daily Stream Temperature"</f>
        <v>rokn10a - Daily Stream Temperature</v>
      </c>
      <c r="L1" t="str">
        <f>StatSummary!$B$4</f>
        <v>Air</v>
      </c>
    </row>
    <row r="2" spans="6:17" x14ac:dyDescent="0.25">
      <c r="G2" t="str">
        <f>$F$1&amp;" - Diurnal Range"</f>
        <v>rokn10a - Diurnal Range</v>
      </c>
      <c r="L2" t="s">
        <v>116</v>
      </c>
      <c r="O2" s="20"/>
      <c r="P2" s="20"/>
      <c r="Q2" s="20"/>
    </row>
    <row r="3" spans="6:17" x14ac:dyDescent="0.25">
      <c r="G3" t="str">
        <f>$F$1&amp;" - MWMT and MWAT"</f>
        <v>rokn10a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5" max="5" width="9.7109375" bestFit="1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127</v>
      </c>
      <c r="B2" t="s">
        <v>131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40360</v>
      </c>
      <c r="D4" s="5" t="s">
        <v>26</v>
      </c>
      <c r="E4" s="15">
        <f>MAX(B4:B65)</f>
        <v>20.1280297619032</v>
      </c>
      <c r="F4" s="6">
        <v>40375</v>
      </c>
      <c r="G4" s="32"/>
      <c r="H4" s="4"/>
    </row>
    <row r="5" spans="1:8" x14ac:dyDescent="0.25">
      <c r="A5" s="6">
        <v>40361</v>
      </c>
      <c r="E5" s="6"/>
      <c r="F5" s="6">
        <v>40376</v>
      </c>
    </row>
    <row r="6" spans="1:8" x14ac:dyDescent="0.25">
      <c r="A6" s="6">
        <v>40362</v>
      </c>
      <c r="F6" s="6"/>
    </row>
    <row r="7" spans="1:8" x14ac:dyDescent="0.25">
      <c r="A7" s="6">
        <v>40363</v>
      </c>
      <c r="F7" s="18"/>
    </row>
    <row r="8" spans="1:8" x14ac:dyDescent="0.25">
      <c r="A8" s="6">
        <v>40364</v>
      </c>
      <c r="F8" s="18"/>
    </row>
    <row r="9" spans="1:8" x14ac:dyDescent="0.25">
      <c r="A9" s="6">
        <v>40365</v>
      </c>
      <c r="F9" s="18"/>
    </row>
    <row r="10" spans="1:8" x14ac:dyDescent="0.25">
      <c r="A10" s="6">
        <v>40366</v>
      </c>
      <c r="B10" s="16">
        <v>15.9112857142847</v>
      </c>
      <c r="F10" s="2"/>
    </row>
    <row r="11" spans="1:8" x14ac:dyDescent="0.25">
      <c r="A11" s="6">
        <v>40367</v>
      </c>
      <c r="B11" s="16">
        <v>16.656910714284098</v>
      </c>
    </row>
    <row r="12" spans="1:8" x14ac:dyDescent="0.25">
      <c r="A12" s="6">
        <v>40368</v>
      </c>
      <c r="B12" s="16">
        <v>17.6411101190455</v>
      </c>
    </row>
    <row r="13" spans="1:8" x14ac:dyDescent="0.25">
      <c r="A13" s="6">
        <v>40369</v>
      </c>
      <c r="B13" s="16">
        <v>18.514580357141</v>
      </c>
    </row>
    <row r="14" spans="1:8" x14ac:dyDescent="0.25">
      <c r="A14" s="6">
        <v>40370</v>
      </c>
      <c r="B14" s="16">
        <v>19.011264880950101</v>
      </c>
    </row>
    <row r="15" spans="1:8" x14ac:dyDescent="0.25">
      <c r="A15" s="6">
        <v>40371</v>
      </c>
      <c r="B15" s="16">
        <v>19.3813630952355</v>
      </c>
    </row>
    <row r="16" spans="1:8" x14ac:dyDescent="0.25">
      <c r="A16" s="6">
        <v>40372</v>
      </c>
      <c r="B16" s="16">
        <v>19.385422619045301</v>
      </c>
    </row>
    <row r="17" spans="1:2" x14ac:dyDescent="0.25">
      <c r="A17" s="6">
        <v>40373</v>
      </c>
      <c r="B17" s="16">
        <v>19.527077380950399</v>
      </c>
    </row>
    <row r="18" spans="1:2" x14ac:dyDescent="0.25">
      <c r="A18" s="6">
        <v>40374</v>
      </c>
      <c r="B18" s="16">
        <v>19.981497023807599</v>
      </c>
    </row>
    <row r="19" spans="1:2" x14ac:dyDescent="0.25">
      <c r="A19" s="6">
        <v>40375</v>
      </c>
      <c r="B19" s="16">
        <v>20.1280297619032</v>
      </c>
    </row>
    <row r="20" spans="1:2" x14ac:dyDescent="0.25">
      <c r="A20" s="6">
        <v>40376</v>
      </c>
      <c r="B20" s="16">
        <v>20.0642291666652</v>
      </c>
    </row>
    <row r="21" spans="1:2" x14ac:dyDescent="0.25">
      <c r="A21" s="6">
        <v>40377</v>
      </c>
      <c r="B21" s="16">
        <v>19.687693452379701</v>
      </c>
    </row>
    <row r="22" spans="1:2" x14ac:dyDescent="0.25">
      <c r="A22" s="6">
        <v>40378</v>
      </c>
      <c r="B22" s="16">
        <v>19.227672619046601</v>
      </c>
    </row>
    <row r="23" spans="1:2" x14ac:dyDescent="0.25">
      <c r="A23" s="6">
        <v>40379</v>
      </c>
      <c r="B23" s="16">
        <v>19.123648809522901</v>
      </c>
    </row>
    <row r="24" spans="1:2" x14ac:dyDescent="0.25">
      <c r="A24" s="6">
        <v>40380</v>
      </c>
      <c r="B24" s="16">
        <v>18.650270833332598</v>
      </c>
    </row>
    <row r="25" spans="1:2" x14ac:dyDescent="0.25">
      <c r="A25" s="6">
        <v>40381</v>
      </c>
      <c r="B25" s="16">
        <v>18.430386904761701</v>
      </c>
    </row>
    <row r="26" spans="1:2" x14ac:dyDescent="0.25">
      <c r="A26" s="6">
        <v>40382</v>
      </c>
      <c r="B26" s="16">
        <v>18.232598214285801</v>
      </c>
    </row>
    <row r="27" spans="1:2" x14ac:dyDescent="0.25">
      <c r="A27" s="6">
        <v>40383</v>
      </c>
      <c r="B27" s="16">
        <v>18.377836309523701</v>
      </c>
    </row>
    <row r="28" spans="1:2" x14ac:dyDescent="0.25">
      <c r="A28" s="6">
        <v>40384</v>
      </c>
      <c r="B28" s="16">
        <v>18.799345238095299</v>
      </c>
    </row>
    <row r="29" spans="1:2" x14ac:dyDescent="0.25">
      <c r="A29" s="6">
        <v>40385</v>
      </c>
      <c r="B29" s="16">
        <v>19.1132113095241</v>
      </c>
    </row>
    <row r="30" spans="1:2" x14ac:dyDescent="0.25">
      <c r="A30" s="6">
        <v>40386</v>
      </c>
      <c r="B30" s="16">
        <v>19.251074404762299</v>
      </c>
    </row>
    <row r="31" spans="1:2" x14ac:dyDescent="0.25">
      <c r="A31" s="6">
        <v>40387</v>
      </c>
      <c r="B31" s="16">
        <v>19.4442797619052</v>
      </c>
    </row>
    <row r="32" spans="1:2" x14ac:dyDescent="0.25">
      <c r="A32" s="6">
        <v>40388</v>
      </c>
      <c r="B32" s="16">
        <v>19.155752976190499</v>
      </c>
    </row>
    <row r="33" spans="1:2" x14ac:dyDescent="0.25">
      <c r="A33" s="6">
        <v>40389</v>
      </c>
      <c r="B33" s="16">
        <v>18.5968720238094</v>
      </c>
    </row>
    <row r="34" spans="1:2" x14ac:dyDescent="0.25">
      <c r="A34" s="6">
        <v>40390</v>
      </c>
      <c r="B34" s="16">
        <v>17.818330357142798</v>
      </c>
    </row>
    <row r="35" spans="1:2" x14ac:dyDescent="0.25">
      <c r="A35" s="6">
        <v>40391</v>
      </c>
      <c r="B35" s="16">
        <v>17.1223035714285</v>
      </c>
    </row>
    <row r="36" spans="1:2" x14ac:dyDescent="0.25">
      <c r="A36" s="6">
        <v>40392</v>
      </c>
      <c r="B36" s="16">
        <v>16.899279761904499</v>
      </c>
    </row>
    <row r="37" spans="1:2" x14ac:dyDescent="0.25">
      <c r="A37" s="6">
        <v>40393</v>
      </c>
      <c r="B37" s="16">
        <v>16.910172619047401</v>
      </c>
    </row>
    <row r="38" spans="1:2" x14ac:dyDescent="0.25">
      <c r="A38" s="6">
        <v>40394</v>
      </c>
      <c r="B38" s="16">
        <v>16.786005952380599</v>
      </c>
    </row>
    <row r="39" spans="1:2" x14ac:dyDescent="0.25">
      <c r="A39" s="6">
        <v>40395</v>
      </c>
      <c r="B39" s="16">
        <v>16.696458333332998</v>
      </c>
    </row>
    <row r="40" spans="1:2" x14ac:dyDescent="0.25">
      <c r="A40" s="6">
        <v>40396</v>
      </c>
      <c r="B40" s="16">
        <v>16.881303571428301</v>
      </c>
    </row>
    <row r="41" spans="1:2" x14ac:dyDescent="0.25">
      <c r="A41" s="6">
        <v>40397</v>
      </c>
      <c r="B41" s="16">
        <v>17.097273809523202</v>
      </c>
    </row>
    <row r="42" spans="1:2" x14ac:dyDescent="0.25">
      <c r="A42" s="6">
        <v>40398</v>
      </c>
      <c r="B42" s="16">
        <v>17.3221398809516</v>
      </c>
    </row>
    <row r="43" spans="1:2" x14ac:dyDescent="0.25">
      <c r="A43" s="6">
        <v>40399</v>
      </c>
      <c r="B43" s="16">
        <v>17.139473214284799</v>
      </c>
    </row>
    <row r="44" spans="1:2" x14ac:dyDescent="0.25">
      <c r="A44" s="6">
        <v>40400</v>
      </c>
      <c r="B44" s="16">
        <v>16.853482142855899</v>
      </c>
    </row>
    <row r="45" spans="1:2" x14ac:dyDescent="0.25">
      <c r="A45" s="6">
        <v>40401</v>
      </c>
      <c r="B45" s="16">
        <v>16.832848214283999</v>
      </c>
    </row>
    <row r="46" spans="1:2" x14ac:dyDescent="0.25">
      <c r="A46" s="6">
        <v>40402</v>
      </c>
      <c r="B46" s="16">
        <v>16.965300595235998</v>
      </c>
    </row>
    <row r="47" spans="1:2" x14ac:dyDescent="0.25">
      <c r="A47" s="6">
        <v>40403</v>
      </c>
      <c r="B47" s="16">
        <v>17.0744494047591</v>
      </c>
    </row>
    <row r="48" spans="1:2" x14ac:dyDescent="0.25">
      <c r="A48" s="6">
        <v>40404</v>
      </c>
      <c r="B48" s="16">
        <v>17.161285714282801</v>
      </c>
    </row>
    <row r="49" spans="1:2" x14ac:dyDescent="0.25">
      <c r="A49" s="6">
        <v>40405</v>
      </c>
      <c r="B49" s="16">
        <v>17.206226190473199</v>
      </c>
    </row>
    <row r="50" spans="1:2" x14ac:dyDescent="0.25">
      <c r="A50" s="6">
        <v>40406</v>
      </c>
      <c r="B50" s="16">
        <v>17.548848214282501</v>
      </c>
    </row>
    <row r="51" spans="1:2" x14ac:dyDescent="0.25">
      <c r="A51" s="6">
        <v>40407</v>
      </c>
      <c r="B51" s="16">
        <v>17.675886904757899</v>
      </c>
    </row>
    <row r="52" spans="1:2" x14ac:dyDescent="0.25">
      <c r="A52" s="6">
        <v>40408</v>
      </c>
      <c r="B52" s="16">
        <v>17.7111815476154</v>
      </c>
    </row>
    <row r="53" spans="1:2" x14ac:dyDescent="0.25">
      <c r="A53" s="6">
        <v>40409</v>
      </c>
      <c r="B53" s="16">
        <v>17.753773809520101</v>
      </c>
    </row>
    <row r="54" spans="1:2" x14ac:dyDescent="0.25">
      <c r="A54" s="6">
        <v>40410</v>
      </c>
      <c r="B54" s="16">
        <v>17.573952380948999</v>
      </c>
    </row>
    <row r="55" spans="1:2" x14ac:dyDescent="0.25">
      <c r="A55" s="6">
        <v>40411</v>
      </c>
      <c r="B55" s="16">
        <v>17.164023809520501</v>
      </c>
    </row>
    <row r="56" spans="1:2" x14ac:dyDescent="0.25">
      <c r="A56" s="6">
        <v>40412</v>
      </c>
      <c r="B56" s="16">
        <v>17.0430357142824</v>
      </c>
    </row>
    <row r="57" spans="1:2" x14ac:dyDescent="0.25">
      <c r="A57" s="6">
        <v>40413</v>
      </c>
      <c r="B57" s="16">
        <v>16.8717410714255</v>
      </c>
    </row>
    <row r="58" spans="1:2" x14ac:dyDescent="0.25">
      <c r="A58" s="6">
        <v>40414</v>
      </c>
      <c r="B58" s="16">
        <v>17.335404761901401</v>
      </c>
    </row>
    <row r="59" spans="1:2" x14ac:dyDescent="0.25">
      <c r="A59" s="6">
        <v>40415</v>
      </c>
      <c r="B59" s="16">
        <v>17.881979166663001</v>
      </c>
    </row>
    <row r="60" spans="1:2" x14ac:dyDescent="0.25">
      <c r="A60" s="6">
        <v>40416</v>
      </c>
      <c r="B60" s="16">
        <v>17.791044642854001</v>
      </c>
    </row>
    <row r="61" spans="1:2" x14ac:dyDescent="0.25">
      <c r="A61" s="6">
        <v>40417</v>
      </c>
      <c r="B61" s="16">
        <v>17.4195059523779</v>
      </c>
    </row>
    <row r="62" spans="1:2" x14ac:dyDescent="0.25">
      <c r="A62" s="6">
        <v>40418</v>
      </c>
      <c r="B62" s="16">
        <v>17.260836309521</v>
      </c>
    </row>
    <row r="63" spans="1:2" x14ac:dyDescent="0.25">
      <c r="A63" s="6">
        <v>40419</v>
      </c>
      <c r="B63" s="16">
        <v>16.781374999997102</v>
      </c>
    </row>
    <row r="64" spans="1:2" x14ac:dyDescent="0.25">
      <c r="A64" s="6">
        <v>40420</v>
      </c>
      <c r="B64" s="16">
        <v>16.038494047616101</v>
      </c>
    </row>
    <row r="65" spans="1:2" x14ac:dyDescent="0.25">
      <c r="A65" s="6">
        <v>40421</v>
      </c>
      <c r="B65" s="16">
        <v>15.4858009834341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127</v>
      </c>
      <c r="B2" t="s">
        <v>132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40360</v>
      </c>
      <c r="D4" s="7" t="s">
        <v>26</v>
      </c>
      <c r="E4" s="15">
        <f>MAX(B4:B65)</f>
        <v>28.068000000000001</v>
      </c>
      <c r="F4" s="6">
        <v>40374</v>
      </c>
      <c r="G4" s="32"/>
    </row>
    <row r="5" spans="1:7" x14ac:dyDescent="0.25">
      <c r="A5" s="6">
        <v>40361</v>
      </c>
      <c r="F5" s="6"/>
    </row>
    <row r="6" spans="1:7" x14ac:dyDescent="0.25">
      <c r="A6" s="6">
        <v>40362</v>
      </c>
      <c r="F6" s="18"/>
    </row>
    <row r="7" spans="1:7" x14ac:dyDescent="0.25">
      <c r="A7" s="6">
        <v>40363</v>
      </c>
      <c r="F7" s="18"/>
    </row>
    <row r="8" spans="1:7" x14ac:dyDescent="0.25">
      <c r="A8" s="6">
        <v>40364</v>
      </c>
      <c r="F8" s="18"/>
    </row>
    <row r="9" spans="1:7" x14ac:dyDescent="0.25">
      <c r="A9" s="6">
        <v>40365</v>
      </c>
      <c r="F9" s="18"/>
    </row>
    <row r="10" spans="1:7" x14ac:dyDescent="0.25">
      <c r="A10" s="6">
        <v>40366</v>
      </c>
      <c r="B10" s="16">
        <v>23.343571428571401</v>
      </c>
      <c r="F10" s="2"/>
    </row>
    <row r="11" spans="1:7" x14ac:dyDescent="0.25">
      <c r="A11" s="6">
        <v>40367</v>
      </c>
      <c r="B11" s="16">
        <v>24.132857142857102</v>
      </c>
    </row>
    <row r="12" spans="1:7" x14ac:dyDescent="0.25">
      <c r="A12" s="6">
        <v>40368</v>
      </c>
      <c r="B12" s="16">
        <v>25.837</v>
      </c>
    </row>
    <row r="13" spans="1:7" x14ac:dyDescent="0.25">
      <c r="A13" s="6">
        <v>40369</v>
      </c>
      <c r="B13" s="16">
        <v>26.728142857142899</v>
      </c>
    </row>
    <row r="14" spans="1:7" x14ac:dyDescent="0.25">
      <c r="A14" s="6">
        <v>40370</v>
      </c>
      <c r="B14" s="16">
        <v>26.939142857142901</v>
      </c>
    </row>
    <row r="15" spans="1:7" x14ac:dyDescent="0.25">
      <c r="A15" s="6">
        <v>40371</v>
      </c>
      <c r="B15" s="16">
        <v>27.068571428571399</v>
      </c>
    </row>
    <row r="16" spans="1:7" x14ac:dyDescent="0.25">
      <c r="A16" s="6">
        <v>40372</v>
      </c>
      <c r="B16" s="16">
        <v>26.9134285714286</v>
      </c>
    </row>
    <row r="17" spans="1:2" x14ac:dyDescent="0.25">
      <c r="A17" s="6">
        <v>40373</v>
      </c>
      <c r="B17" s="16">
        <v>27.295000000000002</v>
      </c>
    </row>
    <row r="18" spans="1:2" x14ac:dyDescent="0.25">
      <c r="A18" s="6">
        <v>40374</v>
      </c>
      <c r="B18" s="16">
        <v>28.068000000000001</v>
      </c>
    </row>
    <row r="19" spans="1:2" x14ac:dyDescent="0.25">
      <c r="A19" s="6">
        <v>40375</v>
      </c>
      <c r="B19" s="16">
        <v>27.919857142857101</v>
      </c>
    </row>
    <row r="20" spans="1:2" x14ac:dyDescent="0.25">
      <c r="A20" s="6">
        <v>40376</v>
      </c>
      <c r="B20" s="16">
        <v>27.9692857142857</v>
      </c>
    </row>
    <row r="21" spans="1:2" x14ac:dyDescent="0.25">
      <c r="A21" s="6">
        <v>40377</v>
      </c>
      <c r="B21" s="16">
        <v>27.445571428571402</v>
      </c>
    </row>
    <row r="22" spans="1:2" x14ac:dyDescent="0.25">
      <c r="A22" s="6">
        <v>40378</v>
      </c>
      <c r="B22" s="16">
        <v>27.121857142857099</v>
      </c>
    </row>
    <row r="23" spans="1:2" x14ac:dyDescent="0.25">
      <c r="A23" s="6">
        <v>40379</v>
      </c>
      <c r="B23" s="16">
        <v>27.259714285714299</v>
      </c>
    </row>
    <row r="24" spans="1:2" x14ac:dyDescent="0.25">
      <c r="A24" s="6">
        <v>40380</v>
      </c>
      <c r="B24" s="16">
        <v>26.560714285714301</v>
      </c>
    </row>
    <row r="25" spans="1:2" x14ac:dyDescent="0.25">
      <c r="A25" s="6">
        <v>40381</v>
      </c>
      <c r="B25" s="16">
        <v>26.496285714285701</v>
      </c>
    </row>
    <row r="26" spans="1:2" x14ac:dyDescent="0.25">
      <c r="A26" s="6">
        <v>40382</v>
      </c>
      <c r="B26" s="16">
        <v>26.176142857142899</v>
      </c>
    </row>
    <row r="27" spans="1:2" x14ac:dyDescent="0.25">
      <c r="A27" s="6">
        <v>40383</v>
      </c>
      <c r="B27" s="16">
        <v>26.2538571428571</v>
      </c>
    </row>
    <row r="28" spans="1:2" x14ac:dyDescent="0.25">
      <c r="A28" s="6">
        <v>40384</v>
      </c>
      <c r="B28" s="16">
        <v>26.6612857142857</v>
      </c>
    </row>
    <row r="29" spans="1:2" x14ac:dyDescent="0.25">
      <c r="A29" s="6">
        <v>40385</v>
      </c>
      <c r="B29" s="16">
        <v>26.782571428571401</v>
      </c>
    </row>
    <row r="30" spans="1:2" x14ac:dyDescent="0.25">
      <c r="A30" s="6">
        <v>40386</v>
      </c>
      <c r="B30" s="16">
        <v>26.7031428571429</v>
      </c>
    </row>
    <row r="31" spans="1:2" x14ac:dyDescent="0.25">
      <c r="A31" s="6">
        <v>40387</v>
      </c>
      <c r="B31" s="16">
        <v>26.916714285714299</v>
      </c>
    </row>
    <row r="32" spans="1:2" x14ac:dyDescent="0.25">
      <c r="A32" s="6">
        <v>40388</v>
      </c>
      <c r="B32" s="16">
        <v>26.3395714285714</v>
      </c>
    </row>
    <row r="33" spans="1:2" x14ac:dyDescent="0.25">
      <c r="A33" s="6">
        <v>40389</v>
      </c>
      <c r="B33" s="16">
        <v>25.700428571428599</v>
      </c>
    </row>
    <row r="34" spans="1:2" x14ac:dyDescent="0.25">
      <c r="A34" s="6">
        <v>40390</v>
      </c>
      <c r="B34" s="16">
        <v>24.556000000000001</v>
      </c>
    </row>
    <row r="35" spans="1:2" x14ac:dyDescent="0.25">
      <c r="A35" s="6">
        <v>40391</v>
      </c>
      <c r="B35" s="16">
        <v>24.007428571428601</v>
      </c>
    </row>
    <row r="36" spans="1:2" x14ac:dyDescent="0.25">
      <c r="A36" s="6">
        <v>40392</v>
      </c>
      <c r="B36" s="16">
        <v>23.8584285714286</v>
      </c>
    </row>
    <row r="37" spans="1:2" x14ac:dyDescent="0.25">
      <c r="A37" s="6">
        <v>40393</v>
      </c>
      <c r="B37" s="16">
        <v>24.021000000000001</v>
      </c>
    </row>
    <row r="38" spans="1:2" x14ac:dyDescent="0.25">
      <c r="A38" s="6">
        <v>40394</v>
      </c>
      <c r="B38" s="16">
        <v>23.872714285714299</v>
      </c>
    </row>
    <row r="39" spans="1:2" x14ac:dyDescent="0.25">
      <c r="A39" s="6">
        <v>40395</v>
      </c>
      <c r="B39" s="16">
        <v>23.844999999999999</v>
      </c>
    </row>
    <row r="40" spans="1:2" x14ac:dyDescent="0.25">
      <c r="A40" s="6">
        <v>40396</v>
      </c>
      <c r="B40" s="16">
        <v>24.263285714285701</v>
      </c>
    </row>
    <row r="41" spans="1:2" x14ac:dyDescent="0.25">
      <c r="A41" s="6">
        <v>40397</v>
      </c>
      <c r="B41" s="16">
        <v>24.817714285714299</v>
      </c>
    </row>
    <row r="42" spans="1:2" x14ac:dyDescent="0.25">
      <c r="A42" s="6">
        <v>40398</v>
      </c>
      <c r="B42" s="16">
        <v>24.910571428571401</v>
      </c>
    </row>
    <row r="43" spans="1:2" x14ac:dyDescent="0.25">
      <c r="A43" s="6">
        <v>40399</v>
      </c>
      <c r="B43" s="16">
        <v>24.882999999999999</v>
      </c>
    </row>
    <row r="44" spans="1:2" x14ac:dyDescent="0.25">
      <c r="A44" s="6">
        <v>40400</v>
      </c>
      <c r="B44" s="16">
        <v>24.576000000000001</v>
      </c>
    </row>
    <row r="45" spans="1:2" x14ac:dyDescent="0.25">
      <c r="A45" s="6">
        <v>40401</v>
      </c>
      <c r="B45" s="16">
        <v>24.445571428571402</v>
      </c>
    </row>
    <row r="46" spans="1:2" x14ac:dyDescent="0.25">
      <c r="A46" s="6">
        <v>40402</v>
      </c>
      <c r="B46" s="16">
        <v>24.738571428571401</v>
      </c>
    </row>
    <row r="47" spans="1:2" x14ac:dyDescent="0.25">
      <c r="A47" s="6">
        <v>40403</v>
      </c>
      <c r="B47" s="16">
        <v>24.787428571428599</v>
      </c>
    </row>
    <row r="48" spans="1:2" x14ac:dyDescent="0.25">
      <c r="A48" s="6">
        <v>40404</v>
      </c>
      <c r="B48" s="16">
        <v>24.8322857142857</v>
      </c>
    </row>
    <row r="49" spans="1:2" x14ac:dyDescent="0.25">
      <c r="A49" s="6">
        <v>40405</v>
      </c>
      <c r="B49" s="16">
        <v>24.901285714285699</v>
      </c>
    </row>
    <row r="50" spans="1:2" x14ac:dyDescent="0.25">
      <c r="A50" s="6">
        <v>40406</v>
      </c>
      <c r="B50" s="16">
        <v>25.2768571428571</v>
      </c>
    </row>
    <row r="51" spans="1:2" x14ac:dyDescent="0.25">
      <c r="A51" s="6">
        <v>40407</v>
      </c>
      <c r="B51" s="16">
        <v>25.366285714285699</v>
      </c>
    </row>
    <row r="52" spans="1:2" x14ac:dyDescent="0.25">
      <c r="A52" s="6">
        <v>40408</v>
      </c>
      <c r="B52" s="16">
        <v>25.369714285714299</v>
      </c>
    </row>
    <row r="53" spans="1:2" x14ac:dyDescent="0.25">
      <c r="A53" s="6">
        <v>40409</v>
      </c>
      <c r="B53" s="16">
        <v>25.397857142857099</v>
      </c>
    </row>
    <row r="54" spans="1:2" x14ac:dyDescent="0.25">
      <c r="A54" s="6">
        <v>40410</v>
      </c>
      <c r="B54" s="16">
        <v>25.363</v>
      </c>
    </row>
    <row r="55" spans="1:2" x14ac:dyDescent="0.25">
      <c r="A55" s="6">
        <v>40411</v>
      </c>
      <c r="B55" s="16">
        <v>24.866</v>
      </c>
    </row>
    <row r="56" spans="1:2" x14ac:dyDescent="0.25">
      <c r="A56" s="6">
        <v>40412</v>
      </c>
      <c r="B56" s="16">
        <v>24.5704285714286</v>
      </c>
    </row>
    <row r="57" spans="1:2" x14ac:dyDescent="0.25">
      <c r="A57" s="6">
        <v>40413</v>
      </c>
      <c r="B57" s="16">
        <v>24.8281428571429</v>
      </c>
    </row>
    <row r="58" spans="1:2" x14ac:dyDescent="0.25">
      <c r="A58" s="6">
        <v>40414</v>
      </c>
      <c r="B58" s="16">
        <v>26.094999999999999</v>
      </c>
    </row>
    <row r="59" spans="1:2" x14ac:dyDescent="0.25">
      <c r="A59" s="6">
        <v>40415</v>
      </c>
      <c r="B59" s="16">
        <v>27.665571428571401</v>
      </c>
    </row>
    <row r="60" spans="1:2" x14ac:dyDescent="0.25">
      <c r="A60" s="6">
        <v>40416</v>
      </c>
      <c r="B60" s="16">
        <v>27.445142857142901</v>
      </c>
    </row>
    <row r="61" spans="1:2" x14ac:dyDescent="0.25">
      <c r="A61" s="6">
        <v>40417</v>
      </c>
      <c r="B61" s="16">
        <v>26.8724285714286</v>
      </c>
    </row>
    <row r="62" spans="1:2" x14ac:dyDescent="0.25">
      <c r="A62" s="6">
        <v>40418</v>
      </c>
      <c r="B62" s="16">
        <v>26.243428571428598</v>
      </c>
    </row>
    <row r="63" spans="1:2" x14ac:dyDescent="0.25">
      <c r="A63" s="6">
        <v>40419</v>
      </c>
      <c r="B63" s="16">
        <v>25.735714285714302</v>
      </c>
    </row>
    <row r="64" spans="1:2" x14ac:dyDescent="0.25">
      <c r="A64" s="6">
        <v>40420</v>
      </c>
      <c r="B64" s="16">
        <v>23.993714285714301</v>
      </c>
    </row>
    <row r="65" spans="1:2" x14ac:dyDescent="0.25">
      <c r="A65" s="6">
        <v>40421</v>
      </c>
      <c r="B65" s="16">
        <v>22.596285714285699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4" customFormat="1" x14ac:dyDescent="0.25">
      <c r="A1" s="35" t="s">
        <v>38</v>
      </c>
      <c r="B1" s="35" t="s">
        <v>39</v>
      </c>
      <c r="C1" s="35" t="s">
        <v>40</v>
      </c>
      <c r="D1" s="35" t="s">
        <v>41</v>
      </c>
      <c r="E1" s="35" t="s">
        <v>42</v>
      </c>
      <c r="F1" s="35" t="s">
        <v>43</v>
      </c>
      <c r="G1" s="35" t="s">
        <v>44</v>
      </c>
      <c r="H1" s="35" t="s">
        <v>45</v>
      </c>
      <c r="I1" s="35" t="s">
        <v>46</v>
      </c>
      <c r="J1" s="35" t="s">
        <v>47</v>
      </c>
      <c r="K1" s="35" t="s">
        <v>48</v>
      </c>
      <c r="L1" s="35" t="s">
        <v>49</v>
      </c>
      <c r="M1" s="35" t="s">
        <v>50</v>
      </c>
      <c r="N1" s="35" t="s">
        <v>51</v>
      </c>
      <c r="O1" s="35" t="s">
        <v>52</v>
      </c>
      <c r="P1" s="35" t="s">
        <v>53</v>
      </c>
      <c r="Q1" s="35" t="s">
        <v>54</v>
      </c>
      <c r="R1" s="35" t="s">
        <v>55</v>
      </c>
      <c r="S1" s="35" t="s">
        <v>56</v>
      </c>
      <c r="T1" s="35" t="s">
        <v>57</v>
      </c>
      <c r="U1" s="35" t="s">
        <v>58</v>
      </c>
      <c r="V1" s="35" t="s">
        <v>59</v>
      </c>
      <c r="W1" s="35" t="s">
        <v>60</v>
      </c>
      <c r="X1" s="35" t="s">
        <v>61</v>
      </c>
      <c r="Y1" s="35" t="s">
        <v>62</v>
      </c>
      <c r="Z1" s="35" t="s">
        <v>63</v>
      </c>
      <c r="AA1" s="35" t="s">
        <v>64</v>
      </c>
      <c r="AB1" s="35" t="s">
        <v>65</v>
      </c>
      <c r="AC1" s="35" t="s">
        <v>66</v>
      </c>
      <c r="AD1" s="35" t="s">
        <v>67</v>
      </c>
      <c r="AE1" s="35" t="s">
        <v>68</v>
      </c>
      <c r="AF1" s="35" t="s">
        <v>69</v>
      </c>
      <c r="AG1" s="35" t="s">
        <v>70</v>
      </c>
      <c r="AH1" s="35" t="s">
        <v>71</v>
      </c>
      <c r="AI1" s="35" t="s">
        <v>72</v>
      </c>
      <c r="AJ1" s="35" t="s">
        <v>73</v>
      </c>
      <c r="AK1" s="35" t="s">
        <v>74</v>
      </c>
      <c r="AL1" s="35" t="s">
        <v>75</v>
      </c>
      <c r="AM1" s="35" t="s">
        <v>76</v>
      </c>
      <c r="AN1" s="35" t="s">
        <v>77</v>
      </c>
      <c r="AO1" s="35" t="s">
        <v>78</v>
      </c>
      <c r="AP1" s="35" t="s">
        <v>79</v>
      </c>
      <c r="AQ1" s="35" t="s">
        <v>80</v>
      </c>
      <c r="AR1" s="35" t="s">
        <v>81</v>
      </c>
      <c r="AS1" s="35" t="s">
        <v>82</v>
      </c>
      <c r="AT1" s="35" t="s">
        <v>83</v>
      </c>
      <c r="AU1" s="35" t="s">
        <v>84</v>
      </c>
      <c r="AV1" s="35" t="s">
        <v>85</v>
      </c>
      <c r="AW1" s="35" t="s">
        <v>86</v>
      </c>
      <c r="AX1" s="35" t="s">
        <v>87</v>
      </c>
      <c r="AY1" s="35" t="s">
        <v>88</v>
      </c>
      <c r="AZ1" s="35" t="s">
        <v>89</v>
      </c>
      <c r="BA1" s="35" t="s">
        <v>90</v>
      </c>
      <c r="BB1" s="35" t="s">
        <v>91</v>
      </c>
      <c r="BC1" s="35" t="s">
        <v>92</v>
      </c>
      <c r="BD1" s="35" t="s">
        <v>93</v>
      </c>
      <c r="BE1" s="35" t="s">
        <v>94</v>
      </c>
      <c r="BF1" s="35" t="s">
        <v>95</v>
      </c>
      <c r="BG1" s="35" t="s">
        <v>96</v>
      </c>
      <c r="BH1" s="35" t="s">
        <v>97</v>
      </c>
      <c r="BI1" s="35" t="s">
        <v>98</v>
      </c>
      <c r="BJ1" s="35" t="s">
        <v>99</v>
      </c>
      <c r="BK1" s="35" t="s">
        <v>100</v>
      </c>
      <c r="BL1" s="35" t="s">
        <v>101</v>
      </c>
    </row>
    <row r="2" spans="1:64" s="50" customFormat="1" x14ac:dyDescent="0.25">
      <c r="A2" s="37" t="str">
        <f>StatSummary!$B$3</f>
        <v>rokn</v>
      </c>
      <c r="B2" s="37" t="str">
        <f>StatSummary!$B$7</f>
        <v>rokn10a_1150628_Summary</v>
      </c>
      <c r="C2" s="37" t="str">
        <f>StatSummary!$B$2</f>
        <v>Redwood Creek at O'Kane Gaging Station</v>
      </c>
      <c r="D2" s="37">
        <f>StatSummary!$A$1</f>
        <v>2010</v>
      </c>
      <c r="E2" s="37" t="str">
        <f>StatSummary!$B$4</f>
        <v>Air</v>
      </c>
      <c r="F2" s="38">
        <f>StatSummary!$B$9</f>
        <v>40360</v>
      </c>
      <c r="G2" s="39">
        <f>StatSummary!$C$9</f>
        <v>40421</v>
      </c>
      <c r="H2" s="42">
        <f>StatSummary!$B$15</f>
        <v>17.530032258064512</v>
      </c>
      <c r="I2" s="42">
        <f>DailyStats!$B$70</f>
        <v>33.914000000000001</v>
      </c>
      <c r="J2" s="43">
        <f>DailyStats!$D$70</f>
        <v>40415.625</v>
      </c>
      <c r="K2" s="44">
        <f>StatSummary!$E$14</f>
        <v>1</v>
      </c>
      <c r="L2" s="45">
        <f>DailyStats!$E$70</f>
        <v>0</v>
      </c>
      <c r="M2" s="45">
        <f>DailyStats!$F$70</f>
        <v>0</v>
      </c>
      <c r="N2" s="46">
        <f>DailyStats!$B$69</f>
        <v>6.2809999999999997</v>
      </c>
      <c r="O2" s="47">
        <f>DailyStats!$D$69</f>
        <v>40362.291666666664</v>
      </c>
      <c r="P2" s="44">
        <f>StatSummary!$E$13</f>
        <v>1</v>
      </c>
      <c r="Q2" s="48">
        <f>DailyStats!$E$69</f>
        <v>0</v>
      </c>
      <c r="R2" s="42">
        <f>DailyStats!$B$72</f>
        <v>22.082000000000001</v>
      </c>
      <c r="S2" s="39">
        <f>DailyStats!$D$72</f>
        <v>40415</v>
      </c>
      <c r="T2" s="44">
        <f>StatSummary!$E$16</f>
        <v>1</v>
      </c>
      <c r="U2" s="42">
        <f>DailyStats!$B$73</f>
        <v>7.2119999999999997</v>
      </c>
      <c r="V2" s="17">
        <f>DailyStats!$D$73</f>
        <v>40418</v>
      </c>
      <c r="W2" s="44">
        <f>StatSummary!$E$17</f>
        <v>1</v>
      </c>
      <c r="X2" s="49">
        <f>DailyStats!$E$73</f>
        <v>0</v>
      </c>
      <c r="Y2" s="49">
        <f>DailyStats!$F$73</f>
        <v>0</v>
      </c>
      <c r="Z2" s="42">
        <f>StatSummary!$B$20</f>
        <v>20.1280297619032</v>
      </c>
      <c r="AB2" s="51">
        <f>MWAT!$F$4</f>
        <v>40375</v>
      </c>
      <c r="AC2" s="44">
        <f>StatSummary!$E$20</f>
        <v>2</v>
      </c>
      <c r="AD2" s="40">
        <f>MWAT!$F$5</f>
        <v>40376</v>
      </c>
      <c r="AE2" s="42">
        <f>StatSummary!$B$21</f>
        <v>28.068000000000001</v>
      </c>
      <c r="AF2" s="40"/>
      <c r="AG2" s="40">
        <f>MWMT!$F$4</f>
        <v>40374</v>
      </c>
      <c r="AH2" s="44">
        <f>StatSummary!$E$21</f>
        <v>1</v>
      </c>
      <c r="AI2" s="40">
        <f>MWMT!$F$5</f>
        <v>0</v>
      </c>
      <c r="AJ2" s="52">
        <f>DailyStats!$B$75</f>
        <v>0</v>
      </c>
      <c r="AK2" s="52">
        <f>DailyStats!$B$74</f>
        <v>0</v>
      </c>
      <c r="AL2" s="37" t="s">
        <v>102</v>
      </c>
      <c r="AM2" s="52"/>
      <c r="AN2" s="37" t="s">
        <v>102</v>
      </c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37" t="s">
        <v>102</v>
      </c>
      <c r="BI2" s="37" t="s">
        <v>102</v>
      </c>
      <c r="BJ2" s="52"/>
      <c r="BK2" s="52"/>
      <c r="BL2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5" t="s">
        <v>38</v>
      </c>
      <c r="B1" s="35" t="s">
        <v>39</v>
      </c>
      <c r="C1" s="35" t="s">
        <v>40</v>
      </c>
      <c r="D1" s="35" t="s">
        <v>41</v>
      </c>
      <c r="E1" s="35" t="s">
        <v>42</v>
      </c>
      <c r="F1" s="35" t="s">
        <v>43</v>
      </c>
      <c r="G1" s="35" t="s">
        <v>44</v>
      </c>
      <c r="H1" s="36" t="s">
        <v>103</v>
      </c>
      <c r="I1" s="36" t="s">
        <v>104</v>
      </c>
      <c r="J1" s="36" t="s">
        <v>105</v>
      </c>
      <c r="K1" s="36" t="s">
        <v>121</v>
      </c>
      <c r="L1" s="36" t="s">
        <v>122</v>
      </c>
      <c r="M1" s="36" t="s">
        <v>123</v>
      </c>
      <c r="N1" s="36" t="s">
        <v>124</v>
      </c>
      <c r="O1" s="36" t="s">
        <v>125</v>
      </c>
      <c r="P1" s="36" t="s">
        <v>126</v>
      </c>
      <c r="Q1" s="36" t="s">
        <v>106</v>
      </c>
      <c r="R1" s="36" t="s">
        <v>107</v>
      </c>
      <c r="S1" s="36" t="s">
        <v>108</v>
      </c>
      <c r="T1" s="36" t="s">
        <v>112</v>
      </c>
      <c r="U1" s="36" t="s">
        <v>109</v>
      </c>
      <c r="V1" s="36" t="s">
        <v>110</v>
      </c>
      <c r="W1" s="36" t="s">
        <v>111</v>
      </c>
      <c r="X1" s="36" t="s">
        <v>113</v>
      </c>
    </row>
    <row r="2" spans="1:24" x14ac:dyDescent="0.25">
      <c r="A2" s="37" t="str">
        <f>StatSummary!$B$3</f>
        <v>rokn</v>
      </c>
      <c r="B2" s="37" t="str">
        <f>StatSummary!$B$7</f>
        <v>rokn10a_1150628_Summary</v>
      </c>
      <c r="C2" s="37" t="str">
        <f>StatSummary!$B$2</f>
        <v>Redwood Creek at O'Kane Gaging Station</v>
      </c>
      <c r="D2" s="37">
        <f>StatSummary!$A$1</f>
        <v>2010</v>
      </c>
      <c r="E2" s="37" t="str">
        <f>StatSummary!$B$4</f>
        <v>Air</v>
      </c>
      <c r="F2" s="38">
        <f>StatSummary!$B$9</f>
        <v>40360</v>
      </c>
      <c r="G2" s="39">
        <f>StatSummary!$C$9</f>
        <v>40421</v>
      </c>
      <c r="H2" s="48">
        <f>DailyStats!$F$69</f>
        <v>0</v>
      </c>
      <c r="I2" s="33">
        <f>DailyStats!$E$72</f>
        <v>0</v>
      </c>
      <c r="J2" s="33">
        <f>DailyStats!$F$72</f>
        <v>0</v>
      </c>
      <c r="K2" s="33">
        <f>DailyStats!$G$72</f>
        <v>0</v>
      </c>
      <c r="L2" s="33">
        <f>DailyStats!$H$72</f>
        <v>0</v>
      </c>
      <c r="M2" s="33">
        <f>DailyStats!$I$72</f>
        <v>0</v>
      </c>
      <c r="N2" s="33">
        <f>DailyStats!$G$73</f>
        <v>0</v>
      </c>
      <c r="O2" s="33">
        <f>DailyStats!$H$73</f>
        <v>0</v>
      </c>
      <c r="P2" s="33">
        <f>DailyStats!$I$73</f>
        <v>0</v>
      </c>
      <c r="Q2" s="40">
        <f>MWAT!$F$6</f>
        <v>0</v>
      </c>
      <c r="R2" s="40">
        <f>MWAT!$F$7</f>
        <v>0</v>
      </c>
      <c r="S2" s="40">
        <f>MWAT!$F$8</f>
        <v>0</v>
      </c>
      <c r="T2" s="40">
        <f>MWAT!$F$9</f>
        <v>0</v>
      </c>
      <c r="U2" s="41">
        <f>MWMT!$F$6</f>
        <v>0</v>
      </c>
      <c r="V2" s="40">
        <f>MWMT!$F$7</f>
        <v>0</v>
      </c>
      <c r="W2" s="40">
        <f>MWMT!$F$8</f>
        <v>0</v>
      </c>
      <c r="X2" s="40">
        <f>MWMT!$F$9</f>
        <v>0</v>
      </c>
    </row>
    <row r="3" spans="1:2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2017-04-20T17:50:43Z</dcterms:modified>
</cp:coreProperties>
</file>