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F1" i="3" l="1"/>
  <c r="B8" i="1"/>
  <c r="G1" i="3" l="1"/>
  <c r="E22" i="1" l="1"/>
  <c r="E23" i="1"/>
  <c r="A2" i="2" l="1"/>
  <c r="E19" i="1"/>
  <c r="E18" i="1"/>
  <c r="E15" i="1"/>
  <c r="G3" i="3" l="1"/>
  <c r="G2" i="3"/>
  <c r="F11" i="1"/>
  <c r="D11" i="1"/>
  <c r="L1" i="3" l="1"/>
  <c r="E4" i="4"/>
  <c r="E4" i="5"/>
  <c r="R2" i="9" l="1"/>
  <c r="N2" i="9"/>
  <c r="Q2" i="9"/>
  <c r="O2" i="9"/>
  <c r="P2" i="9"/>
  <c r="M2" i="9"/>
  <c r="L2" i="9"/>
  <c r="K2" i="9"/>
  <c r="J2" i="9"/>
  <c r="I2" i="9"/>
  <c r="H2" i="9"/>
  <c r="AI2" i="8" l="1"/>
  <c r="AG2" i="8"/>
  <c r="AD2" i="8"/>
  <c r="AB2" i="8"/>
  <c r="Y2" i="8"/>
  <c r="X2" i="8"/>
  <c r="V2" i="8"/>
  <c r="S2" i="8"/>
  <c r="Q2" i="8"/>
  <c r="O2" i="8"/>
  <c r="M2" i="8"/>
  <c r="L2" i="8"/>
  <c r="J2" i="8"/>
  <c r="AH2" i="8"/>
  <c r="AC2" i="8"/>
  <c r="W2" i="8"/>
  <c r="T2" i="8"/>
  <c r="P2" i="8"/>
  <c r="K2" i="8"/>
  <c r="G2" i="8"/>
  <c r="F2" i="8"/>
  <c r="E2" i="8"/>
  <c r="D2" i="8"/>
  <c r="C2" i="8"/>
  <c r="B2" i="8"/>
  <c r="A2" i="8"/>
  <c r="C19" i="1" l="1"/>
  <c r="C18" i="1"/>
  <c r="C16" i="1"/>
  <c r="C15" i="1"/>
  <c r="C23" i="1" l="1"/>
  <c r="C22" i="1"/>
  <c r="B23" i="1" l="1"/>
  <c r="AE2" i="8" s="1"/>
  <c r="B22" i="1"/>
  <c r="Z2" i="8" s="1"/>
  <c r="B78" i="2" l="1"/>
  <c r="AJ2" i="8" s="1"/>
  <c r="B77" i="2"/>
  <c r="AK2" i="8" s="1"/>
  <c r="B76" i="2"/>
  <c r="B75" i="2"/>
  <c r="B74" i="2"/>
  <c r="B17" i="1" s="1"/>
  <c r="H2" i="8" s="1"/>
  <c r="B71" i="2"/>
  <c r="B70" i="2"/>
  <c r="I68" i="2"/>
  <c r="G68" i="2"/>
  <c r="B15" i="1" l="1"/>
  <c r="N2" i="8"/>
  <c r="B19" i="1"/>
  <c r="U2" i="8"/>
  <c r="B16" i="1"/>
  <c r="I2" i="8"/>
  <c r="B18" i="1"/>
  <c r="R2" i="8"/>
</calcChain>
</file>

<file path=xl/sharedStrings.xml><?xml version="1.0" encoding="utf-8"?>
<sst xmlns="http://schemas.openxmlformats.org/spreadsheetml/2006/main" count="169" uniqueCount="143">
  <si>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</si>
  <si>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</si>
  <si>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</si>
  <si>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</si>
  <si>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</si>
  <si>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</si>
  <si>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</si>
  <si>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</si>
  <si>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</si>
  <si>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</si>
  <si>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</si>
  <si>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</si>
  <si>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</si>
  <si>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</si>
  <si>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</si>
  <si>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</si>
  <si>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</si>
  <si>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</si>
  <si>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</si>
  <si>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</si>
  <si>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</si>
  <si>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</si>
  <si>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</si>
  <si>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</si>
  <si>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</si>
  <si>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</si>
  <si>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</si>
  <si>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</si>
  <si>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</si>
  <si>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</si>
  <si>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</si>
  <si>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</si>
  <si>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</si>
  <si>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</si>
  <si>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</si>
  <si>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</si>
  <si>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</si>
  <si>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</si>
  <si>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</si>
  <si>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</si>
  <si>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</si>
  <si>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</si>
  <si>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</si>
  <si>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</si>
  <si>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</si>
  <si>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</si>
  <si>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</si>
  <si>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</si>
  <si>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</si>
  <si>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</si>
  <si>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</si>
  <si>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</si>
  <si>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</si>
  <si>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</si>
  <si>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</si>
  <si>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</si>
  <si>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</si>
  <si>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</si>
  <si>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</si>
  <si>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</si>
  <si>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</si>
  <si>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</si>
  <si>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</si>
  <si>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</si>
  <si>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</si>
  <si>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</si>
  <si>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</si>
  <si>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</si>
  <si>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</si>
  <si>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</si>
  <si>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</si>
  <si>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</si>
  <si>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</si>
  <si>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</si>
  <si>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</si>
  <si>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</si>
  <si>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</si>
  <si>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</si>
  <si>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</si>
  <si>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</si>
  <si>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</si>
  <si>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</si>
  <si>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</si>
  <si>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</si>
  <si>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</si>
  <si>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</si>
  <si>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</si>
  <si>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</si>
  <si>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</si>
  <si>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</si>
  <si>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</si>
  <si>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</si>
  <si>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</si>
  <si>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</si>
  <si>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</si>
  <si>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</si>
  <si>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</si>
  <si>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</si>
  <si>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</si>
  <si>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</si>
  <si>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</si>
  <si>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</si>
  <si>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</si>
  <si>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</si>
  <si>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</si>
  <si>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</si>
  <si>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</si>
  <si>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</si>
  <si>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</si>
  <si>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</si>
  <si>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</si>
  <si>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</si>
  <si>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</si>
  <si>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</si>
  <si>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</si>
  <si>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</si>
  <si>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</si>
  <si>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</si>
  <si>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</si>
  <si>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</si>
  <si>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</si>
  <si>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</si>
  <si>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</si>
  <si>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</si>
  <si>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</si>
  <si>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t>Water Temp.C - [Corrected - Daily - Maximum]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</si>
  <si>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</si>
  <si>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</si>
  <si>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Water Temp.C - [Corrected - Daily - Mean]</t>
  </si>
  <si>
    <t>Primary = 1 or Secondary = 2 Probe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</si>
  <si>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</si>
  <si>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
⁰C</t>
  </si>
  <si>
    <t>Mean
⁰C</t>
  </si>
  <si>
    <t>Range
⁰C</t>
  </si>
  <si>
    <t>Points
Above</t>
  </si>
  <si>
    <t>Dur.
Above</t>
  </si>
  <si>
    <t>Points
Below</t>
  </si>
  <si>
    <t>Dur.
Below</t>
  </si>
  <si>
    <t>Water</t>
  </si>
  <si>
    <t>Stream Temperature Data Summary</t>
  </si>
  <si>
    <t>Strawberry Creek - Lower</t>
  </si>
  <si>
    <t>stbl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</si>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</sst>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10"/>
      <color rgb="FFFF0000"/>
      <name val="Tahoma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2" fillId="0" borderId="0"/>
  </cellStyleXfs>
  <cellXfs count="66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left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0" fontId="13" fillId="3" borderId="2" xfId="1" applyFont="1" applyFill="1" applyBorder="1" applyAlignment="1">
      <alignment horizontal="left"/>
    </xf>
    <xf numFmtId="0" fontId="13" fillId="0" borderId="3" xfId="1" applyFont="1" applyFill="1" applyBorder="1" applyAlignment="1">
      <alignment horizontal="left" wrapText="1"/>
    </xf>
    <xf numFmtId="165" fontId="13" fillId="0" borderId="3" xfId="1" applyNumberFormat="1" applyFont="1" applyFill="1" applyBorder="1" applyAlignment="1">
      <alignment horizontal="left" wrapText="1"/>
    </xf>
    <xf numFmtId="14" fontId="13" fillId="0" borderId="3" xfId="1" applyNumberFormat="1" applyFont="1" applyFill="1" applyBorder="1" applyAlignment="1">
      <alignment horizontal="left" wrapText="1"/>
    </xf>
    <xf numFmtId="166" fontId="13" fillId="0" borderId="3" xfId="1" applyNumberFormat="1" applyFont="1" applyFill="1" applyBorder="1" applyAlignment="1">
      <alignment horizontal="left" wrapText="1"/>
    </xf>
    <xf numFmtId="164" fontId="13" fillId="0" borderId="3" xfId="1" applyNumberFormat="1" applyFont="1" applyFill="1" applyBorder="1" applyAlignment="1">
      <alignment horizontal="left" wrapText="1"/>
    </xf>
    <xf numFmtId="1" fontId="13" fillId="0" borderId="3" xfId="1" applyNumberFormat="1" applyFont="1" applyFill="1" applyBorder="1" applyAlignment="1">
      <alignment horizontal="left" wrapText="1"/>
    </xf>
    <xf numFmtId="0" fontId="13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4" fillId="0" borderId="0" xfId="0" applyNumberFormat="1" applyFont="1" applyAlignment="1">
      <alignment horizontal="right"/>
    </xf>
    <xf numFmtId="164" fontId="13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4" fillId="0" borderId="0" xfId="0" applyNumberFormat="1" applyFont="1" applyBorder="1" applyAlignment="1">
      <alignment horizontal="left"/>
    </xf>
    <xf numFmtId="14" fontId="13" fillId="0" borderId="0" xfId="1" applyNumberFormat="1" applyFont="1" applyAlignment="1">
      <alignment horizontal="left"/>
    </xf>
    <xf numFmtId="0" fontId="5" fillId="0" borderId="0" xfId="0" applyFont="1"/>
    <xf numFmtId="14" fontId="14" fillId="0" borderId="0" xfId="0" applyNumberFormat="1" applyFont="1" applyFill="1" applyAlignment="1">
      <alignment horizontal="right"/>
    </xf>
    <xf numFmtId="0" fontId="13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4" fillId="0" borderId="0" xfId="0" applyNumberFormat="1" applyFont="1" applyFill="1" applyAlignment="1">
      <alignment horizontal="left"/>
    </xf>
    <xf numFmtId="165" fontId="1" fillId="0" borderId="0" xfId="0" applyNumberFormat="1" applyFont="1" applyAlignment="1">
      <alignment horizontal="center"/>
    </xf>
    <xf numFmtId="0" fontId="13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5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16" fillId="0" borderId="0" xfId="0" applyNumberFormat="1" applyFont="1" applyAlignment="1">
      <alignment horizontal="left"/>
    </xf>
    <xf numFmtId="14" fontId="3" fillId="0" borderId="0" xfId="0" applyNumberFormat="1" applyFont="1"/>
    <xf numFmtId="164" fontId="17" fillId="0" borderId="0" xfId="0" applyNumberFormat="1" applyFont="1" applyBorder="1" applyAlignment="1">
      <alignment horizontal="left"/>
    </xf>
    <xf numFmtId="165" fontId="17" fillId="0" borderId="0" xfId="0" applyNumberFormat="1" applyFont="1" applyBorder="1" applyAlignment="1">
      <alignment horizontal="left"/>
    </xf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Plots!$G$2</c:f>
          <c:strCache>
            <c:ptCount val="1"/>
            <c:pt idx="0">
              <c:v>stbl16w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0.6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0.7</c:v>
                </c:pt>
                <c:pt idx="5">
                  <c:v>0.7</c:v>
                </c:pt>
                <c:pt idx="6">
                  <c:v>0.3</c:v>
                </c:pt>
                <c:pt idx="7">
                  <c:v>0.3</c:v>
                </c:pt>
                <c:pt idx="8">
                  <c:v>0.2</c:v>
                </c:pt>
                <c:pt idx="9">
                  <c:v>0.3</c:v>
                </c:pt>
                <c:pt idx="10">
                  <c:v>0.5</c:v>
                </c:pt>
                <c:pt idx="11">
                  <c:v>0.4</c:v>
                </c:pt>
                <c:pt idx="12">
                  <c:v>0.3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0.4</c:v>
                </c:pt>
                <c:pt idx="17">
                  <c:v>0.2</c:v>
                </c:pt>
                <c:pt idx="18">
                  <c:v>0.3</c:v>
                </c:pt>
                <c:pt idx="19">
                  <c:v>0.4</c:v>
                </c:pt>
                <c:pt idx="20">
                  <c:v>0.2</c:v>
                </c:pt>
                <c:pt idx="21">
                  <c:v>0.5</c:v>
                </c:pt>
                <c:pt idx="22">
                  <c:v>0.5</c:v>
                </c:pt>
                <c:pt idx="23">
                  <c:v>0.4</c:v>
                </c:pt>
                <c:pt idx="24">
                  <c:v>0.3</c:v>
                </c:pt>
                <c:pt idx="25">
                  <c:v>0.4</c:v>
                </c:pt>
                <c:pt idx="26">
                  <c:v>0.4</c:v>
                </c:pt>
                <c:pt idx="27">
                  <c:v>0.4</c:v>
                </c:pt>
                <c:pt idx="28">
                  <c:v>0.4</c:v>
                </c:pt>
                <c:pt idx="29">
                  <c:v>0.4</c:v>
                </c:pt>
                <c:pt idx="30">
                  <c:v>0.4</c:v>
                </c:pt>
                <c:pt idx="31">
                  <c:v>0.5</c:v>
                </c:pt>
                <c:pt idx="32">
                  <c:v>0.6</c:v>
                </c:pt>
                <c:pt idx="33">
                  <c:v>0.5</c:v>
                </c:pt>
                <c:pt idx="34">
                  <c:v>0.5</c:v>
                </c:pt>
                <c:pt idx="35">
                  <c:v>0.4</c:v>
                </c:pt>
                <c:pt idx="36">
                  <c:v>0.5</c:v>
                </c:pt>
                <c:pt idx="37">
                  <c:v>0.5</c:v>
                </c:pt>
                <c:pt idx="38">
                  <c:v>0.4</c:v>
                </c:pt>
                <c:pt idx="39">
                  <c:v>0.4</c:v>
                </c:pt>
                <c:pt idx="40">
                  <c:v>0.3</c:v>
                </c:pt>
                <c:pt idx="41">
                  <c:v>0.3</c:v>
                </c:pt>
                <c:pt idx="42">
                  <c:v>0.3</c:v>
                </c:pt>
                <c:pt idx="43">
                  <c:v>0.4</c:v>
                </c:pt>
                <c:pt idx="44">
                  <c:v>0.3</c:v>
                </c:pt>
                <c:pt idx="45">
                  <c:v>0.3</c:v>
                </c:pt>
                <c:pt idx="46">
                  <c:v>0.3</c:v>
                </c:pt>
                <c:pt idx="47">
                  <c:v>0.4</c:v>
                </c:pt>
                <c:pt idx="48">
                  <c:v>0.3</c:v>
                </c:pt>
                <c:pt idx="49">
                  <c:v>0.4</c:v>
                </c:pt>
                <c:pt idx="50">
                  <c:v>0.4</c:v>
                </c:pt>
                <c:pt idx="51">
                  <c:v>0.3</c:v>
                </c:pt>
                <c:pt idx="52">
                  <c:v>0.3</c:v>
                </c:pt>
                <c:pt idx="53">
                  <c:v>0.5</c:v>
                </c:pt>
                <c:pt idx="54">
                  <c:v>0.3</c:v>
                </c:pt>
                <c:pt idx="55">
                  <c:v>0.3</c:v>
                </c:pt>
                <c:pt idx="56">
                  <c:v>0.2</c:v>
                </c:pt>
                <c:pt idx="57">
                  <c:v>0.1</c:v>
                </c:pt>
                <c:pt idx="58">
                  <c:v>0.1</c:v>
                </c:pt>
                <c:pt idx="59">
                  <c:v>0.2</c:v>
                </c:pt>
                <c:pt idx="60">
                  <c:v>0.4</c:v>
                </c:pt>
                <c:pt idx="61">
                  <c:v>0.2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174464"/>
        <c:axId val="100376960"/>
      </c:scatterChart>
      <c:valAx>
        <c:axId val="100174464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0376960"/>
        <c:crosses val="autoZero"/>
        <c:crossBetween val="midCat"/>
      </c:valAx>
      <c:valAx>
        <c:axId val="100376960"/>
        <c:scaling>
          <c:orientation val="minMax"/>
          <c:max val="6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0174464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Plots!$G$3</c:f>
          <c:strCache>
            <c:ptCount val="1"/>
            <c:pt idx="0">
              <c:v>stbl16w - MWMT and MWAT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13.257142857142901</c:v>
                </c:pt>
                <c:pt idx="1">
                  <c:v>13.242857142857099</c:v>
                </c:pt>
                <c:pt idx="2">
                  <c:v>13.214285714285699</c:v>
                </c:pt>
                <c:pt idx="3">
                  <c:v>13.171428571428599</c:v>
                </c:pt>
                <c:pt idx="4">
                  <c:v>13.157142857142899</c:v>
                </c:pt>
                <c:pt idx="5">
                  <c:v>13.185714285714299</c:v>
                </c:pt>
                <c:pt idx="6">
                  <c:v>13.242857142857099</c:v>
                </c:pt>
                <c:pt idx="7">
                  <c:v>13.3</c:v>
                </c:pt>
                <c:pt idx="8">
                  <c:v>13.3571428571429</c:v>
                </c:pt>
                <c:pt idx="9">
                  <c:v>13.4428571428571</c:v>
                </c:pt>
                <c:pt idx="10">
                  <c:v>13.5428571428571</c:v>
                </c:pt>
                <c:pt idx="11">
                  <c:v>13.6142857142857</c:v>
                </c:pt>
                <c:pt idx="12">
                  <c:v>13.671428571428599</c:v>
                </c:pt>
                <c:pt idx="13">
                  <c:v>13.714285714285699</c:v>
                </c:pt>
                <c:pt idx="14">
                  <c:v>13.742857142857099</c:v>
                </c:pt>
                <c:pt idx="15">
                  <c:v>13.828571428571401</c:v>
                </c:pt>
                <c:pt idx="16">
                  <c:v>13.9</c:v>
                </c:pt>
                <c:pt idx="17">
                  <c:v>13.9428571428571</c:v>
                </c:pt>
                <c:pt idx="18">
                  <c:v>13.9714285714286</c:v>
                </c:pt>
                <c:pt idx="19">
                  <c:v>14</c:v>
                </c:pt>
                <c:pt idx="20">
                  <c:v>14.0285714285714</c:v>
                </c:pt>
                <c:pt idx="21">
                  <c:v>14.0857142857143</c:v>
                </c:pt>
                <c:pt idx="22">
                  <c:v>14.1</c:v>
                </c:pt>
                <c:pt idx="23">
                  <c:v>14.1428571428571</c:v>
                </c:pt>
                <c:pt idx="24">
                  <c:v>14.2</c:v>
                </c:pt>
                <c:pt idx="25">
                  <c:v>14.257142857142901</c:v>
                </c:pt>
                <c:pt idx="26">
                  <c:v>14.271428571428601</c:v>
                </c:pt>
                <c:pt idx="27">
                  <c:v>14.271428571428601</c:v>
                </c:pt>
                <c:pt idx="28">
                  <c:v>14.242857142857099</c:v>
                </c:pt>
                <c:pt idx="29">
                  <c:v>14.185714285714299</c:v>
                </c:pt>
                <c:pt idx="30">
                  <c:v>14.1142857142857</c:v>
                </c:pt>
                <c:pt idx="31">
                  <c:v>14.0428571428571</c:v>
                </c:pt>
                <c:pt idx="32">
                  <c:v>14.0285714285714</c:v>
                </c:pt>
                <c:pt idx="33">
                  <c:v>14.0714285714286</c:v>
                </c:pt>
                <c:pt idx="34">
                  <c:v>14.1285714285714</c:v>
                </c:pt>
                <c:pt idx="35">
                  <c:v>14.185714285714299</c:v>
                </c:pt>
                <c:pt idx="36">
                  <c:v>14.242857142857099</c:v>
                </c:pt>
                <c:pt idx="37">
                  <c:v>14.3</c:v>
                </c:pt>
                <c:pt idx="38">
                  <c:v>14.342857142857101</c:v>
                </c:pt>
                <c:pt idx="39">
                  <c:v>14.328571428571401</c:v>
                </c:pt>
                <c:pt idx="40">
                  <c:v>14.271428571428601</c:v>
                </c:pt>
                <c:pt idx="41">
                  <c:v>14.228571428571399</c:v>
                </c:pt>
                <c:pt idx="42">
                  <c:v>14.2</c:v>
                </c:pt>
                <c:pt idx="43">
                  <c:v>14.185714285714299</c:v>
                </c:pt>
                <c:pt idx="44">
                  <c:v>14.171428571428599</c:v>
                </c:pt>
                <c:pt idx="45">
                  <c:v>14.157142857142899</c:v>
                </c:pt>
                <c:pt idx="46">
                  <c:v>14.1428571428571</c:v>
                </c:pt>
                <c:pt idx="47">
                  <c:v>14.1285714285714</c:v>
                </c:pt>
                <c:pt idx="48">
                  <c:v>14.0571428571429</c:v>
                </c:pt>
                <c:pt idx="49">
                  <c:v>13.9714285714286</c:v>
                </c:pt>
                <c:pt idx="50">
                  <c:v>13.8857142857143</c:v>
                </c:pt>
                <c:pt idx="51">
                  <c:v>13.785714285714301</c:v>
                </c:pt>
                <c:pt idx="52">
                  <c:v>13.685714285714299</c:v>
                </c:pt>
                <c:pt idx="53">
                  <c:v>13.6142857142857</c:v>
                </c:pt>
                <c:pt idx="54">
                  <c:v>13.5857142857143</c:v>
                </c:pt>
                <c:pt idx="55">
                  <c:v>13.6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13.022916666666699</c:v>
                </c:pt>
                <c:pt idx="1">
                  <c:v>13.016369047618999</c:v>
                </c:pt>
                <c:pt idx="2">
                  <c:v>12.9964285714286</c:v>
                </c:pt>
                <c:pt idx="3">
                  <c:v>12.9672619047619</c:v>
                </c:pt>
                <c:pt idx="4">
                  <c:v>12.952083333333301</c:v>
                </c:pt>
                <c:pt idx="5">
                  <c:v>12.996130952381</c:v>
                </c:pt>
                <c:pt idx="6">
                  <c:v>13.0824404761905</c:v>
                </c:pt>
                <c:pt idx="7">
                  <c:v>13.1342261904762</c:v>
                </c:pt>
                <c:pt idx="8">
                  <c:v>13.1940476190476</c:v>
                </c:pt>
                <c:pt idx="9">
                  <c:v>13.2758928571429</c:v>
                </c:pt>
                <c:pt idx="10">
                  <c:v>13.371726190476201</c:v>
                </c:pt>
                <c:pt idx="11">
                  <c:v>13.4598214285714</c:v>
                </c:pt>
                <c:pt idx="12">
                  <c:v>13.5196428571429</c:v>
                </c:pt>
                <c:pt idx="13">
                  <c:v>13.555654761904799</c:v>
                </c:pt>
                <c:pt idx="14">
                  <c:v>13.6014880952381</c:v>
                </c:pt>
                <c:pt idx="15">
                  <c:v>13.6761904761905</c:v>
                </c:pt>
                <c:pt idx="16">
                  <c:v>13.7488095238095</c:v>
                </c:pt>
                <c:pt idx="17">
                  <c:v>13.788095238095201</c:v>
                </c:pt>
                <c:pt idx="18">
                  <c:v>13.8136904761905</c:v>
                </c:pt>
                <c:pt idx="19">
                  <c:v>13.8410714285714</c:v>
                </c:pt>
                <c:pt idx="20">
                  <c:v>13.879464285714301</c:v>
                </c:pt>
                <c:pt idx="21">
                  <c:v>13.925000000000001</c:v>
                </c:pt>
                <c:pt idx="22">
                  <c:v>13.952380952381001</c:v>
                </c:pt>
                <c:pt idx="23">
                  <c:v>13.9934523809524</c:v>
                </c:pt>
                <c:pt idx="24">
                  <c:v>14.0494047619048</c:v>
                </c:pt>
                <c:pt idx="25">
                  <c:v>14.09375</c:v>
                </c:pt>
                <c:pt idx="26">
                  <c:v>14.1</c:v>
                </c:pt>
                <c:pt idx="27">
                  <c:v>14.0860119047619</c:v>
                </c:pt>
                <c:pt idx="28">
                  <c:v>14.052678571428601</c:v>
                </c:pt>
                <c:pt idx="29">
                  <c:v>13.989880952381</c:v>
                </c:pt>
                <c:pt idx="30">
                  <c:v>13.9077380952381</c:v>
                </c:pt>
                <c:pt idx="31">
                  <c:v>13.836309523809501</c:v>
                </c:pt>
                <c:pt idx="32">
                  <c:v>13.820833333333301</c:v>
                </c:pt>
                <c:pt idx="33">
                  <c:v>13.8660714285714</c:v>
                </c:pt>
                <c:pt idx="34">
                  <c:v>13.935714285714299</c:v>
                </c:pt>
                <c:pt idx="35">
                  <c:v>14.001785714285701</c:v>
                </c:pt>
                <c:pt idx="36">
                  <c:v>14.0732142857143</c:v>
                </c:pt>
                <c:pt idx="37">
                  <c:v>14.1434523809524</c:v>
                </c:pt>
                <c:pt idx="38">
                  <c:v>14.190773809523799</c:v>
                </c:pt>
                <c:pt idx="39">
                  <c:v>14.187797619047601</c:v>
                </c:pt>
                <c:pt idx="40">
                  <c:v>14.147619047618999</c:v>
                </c:pt>
                <c:pt idx="41">
                  <c:v>14.101190476190499</c:v>
                </c:pt>
                <c:pt idx="42">
                  <c:v>14.073511904761901</c:v>
                </c:pt>
                <c:pt idx="43">
                  <c:v>14.046428571428599</c:v>
                </c:pt>
                <c:pt idx="44">
                  <c:v>14.029464285714299</c:v>
                </c:pt>
                <c:pt idx="45">
                  <c:v>14.0220238095238</c:v>
                </c:pt>
                <c:pt idx="46">
                  <c:v>14.0127976190476</c:v>
                </c:pt>
                <c:pt idx="47">
                  <c:v>13.968154761904801</c:v>
                </c:pt>
                <c:pt idx="48">
                  <c:v>13.896428571428601</c:v>
                </c:pt>
                <c:pt idx="49">
                  <c:v>13.810416666666701</c:v>
                </c:pt>
                <c:pt idx="50">
                  <c:v>13.7321428571429</c:v>
                </c:pt>
                <c:pt idx="51">
                  <c:v>13.6455357142857</c:v>
                </c:pt>
                <c:pt idx="52">
                  <c:v>13.5571428571429</c:v>
                </c:pt>
                <c:pt idx="53">
                  <c:v>13.484821428571401</c:v>
                </c:pt>
                <c:pt idx="54">
                  <c:v>13.468452380952399</c:v>
                </c:pt>
                <c:pt idx="55">
                  <c:v>13.4879917184265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775936"/>
        <c:axId val="176777856"/>
      </c:scatterChart>
      <c:valAx>
        <c:axId val="176775936"/>
        <c:scaling>
          <c:orientation val="minMax"/>
          <c:max val="42613"/>
          <c:min val="42552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6777856"/>
        <c:crosses val="autoZero"/>
        <c:crossBetween val="midCat"/>
      </c:valAx>
      <c:valAx>
        <c:axId val="176777856"/>
        <c:scaling>
          <c:orientation val="minMax"/>
          <c:max val="18"/>
          <c:min val="12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6775936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Plots!$G$1</c:f>
          <c:strCache>
            <c:ptCount val="1"/>
            <c:pt idx="0">
              <c:v>stbl16w - Daily Stream Temperature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13.3</c:v>
                </c:pt>
                <c:pt idx="1">
                  <c:v>13.2</c:v>
                </c:pt>
                <c:pt idx="2">
                  <c:v>13.3</c:v>
                </c:pt>
                <c:pt idx="3">
                  <c:v>13.3</c:v>
                </c:pt>
                <c:pt idx="4">
                  <c:v>13.3</c:v>
                </c:pt>
                <c:pt idx="5">
                  <c:v>13.2</c:v>
                </c:pt>
                <c:pt idx="6">
                  <c:v>13.2</c:v>
                </c:pt>
                <c:pt idx="7">
                  <c:v>13.2</c:v>
                </c:pt>
                <c:pt idx="8">
                  <c:v>13</c:v>
                </c:pt>
                <c:pt idx="9">
                  <c:v>13</c:v>
                </c:pt>
                <c:pt idx="10">
                  <c:v>13.2</c:v>
                </c:pt>
                <c:pt idx="11">
                  <c:v>13.5</c:v>
                </c:pt>
                <c:pt idx="12">
                  <c:v>13.6</c:v>
                </c:pt>
                <c:pt idx="13">
                  <c:v>13.6</c:v>
                </c:pt>
                <c:pt idx="14">
                  <c:v>13.6</c:v>
                </c:pt>
                <c:pt idx="15">
                  <c:v>13.6</c:v>
                </c:pt>
                <c:pt idx="16">
                  <c:v>13.7</c:v>
                </c:pt>
                <c:pt idx="17">
                  <c:v>13.7</c:v>
                </c:pt>
                <c:pt idx="18">
                  <c:v>13.9</c:v>
                </c:pt>
                <c:pt idx="19">
                  <c:v>13.9</c:v>
                </c:pt>
                <c:pt idx="20">
                  <c:v>13.8</c:v>
                </c:pt>
                <c:pt idx="21">
                  <c:v>14.2</c:v>
                </c:pt>
                <c:pt idx="22">
                  <c:v>14.1</c:v>
                </c:pt>
                <c:pt idx="23">
                  <c:v>14</c:v>
                </c:pt>
                <c:pt idx="24">
                  <c:v>13.9</c:v>
                </c:pt>
                <c:pt idx="25">
                  <c:v>14.1</c:v>
                </c:pt>
                <c:pt idx="26">
                  <c:v>14.1</c:v>
                </c:pt>
                <c:pt idx="27">
                  <c:v>14.2</c:v>
                </c:pt>
                <c:pt idx="28">
                  <c:v>14.3</c:v>
                </c:pt>
                <c:pt idx="29">
                  <c:v>14.4</c:v>
                </c:pt>
                <c:pt idx="30">
                  <c:v>14.4</c:v>
                </c:pt>
                <c:pt idx="31">
                  <c:v>14.3</c:v>
                </c:pt>
                <c:pt idx="32">
                  <c:v>14.2</c:v>
                </c:pt>
                <c:pt idx="33">
                  <c:v>14.1</c:v>
                </c:pt>
                <c:pt idx="34">
                  <c:v>14</c:v>
                </c:pt>
                <c:pt idx="35">
                  <c:v>13.9</c:v>
                </c:pt>
                <c:pt idx="36">
                  <c:v>13.9</c:v>
                </c:pt>
                <c:pt idx="37">
                  <c:v>13.9</c:v>
                </c:pt>
                <c:pt idx="38">
                  <c:v>14.2</c:v>
                </c:pt>
                <c:pt idx="39">
                  <c:v>14.5</c:v>
                </c:pt>
                <c:pt idx="40">
                  <c:v>14.5</c:v>
                </c:pt>
                <c:pt idx="41">
                  <c:v>14.4</c:v>
                </c:pt>
                <c:pt idx="42">
                  <c:v>14.3</c:v>
                </c:pt>
                <c:pt idx="43">
                  <c:v>14.3</c:v>
                </c:pt>
                <c:pt idx="44">
                  <c:v>14.2</c:v>
                </c:pt>
                <c:pt idx="45">
                  <c:v>14.1</c:v>
                </c:pt>
                <c:pt idx="46">
                  <c:v>14.1</c:v>
                </c:pt>
                <c:pt idx="47">
                  <c:v>14.2</c:v>
                </c:pt>
                <c:pt idx="48">
                  <c:v>14.2</c:v>
                </c:pt>
                <c:pt idx="49">
                  <c:v>14.2</c:v>
                </c:pt>
                <c:pt idx="50">
                  <c:v>14.2</c:v>
                </c:pt>
                <c:pt idx="51">
                  <c:v>14.1</c:v>
                </c:pt>
                <c:pt idx="52">
                  <c:v>14</c:v>
                </c:pt>
                <c:pt idx="53">
                  <c:v>14</c:v>
                </c:pt>
                <c:pt idx="54">
                  <c:v>13.7</c:v>
                </c:pt>
                <c:pt idx="55">
                  <c:v>13.6</c:v>
                </c:pt>
                <c:pt idx="56">
                  <c:v>13.6</c:v>
                </c:pt>
                <c:pt idx="57">
                  <c:v>13.5</c:v>
                </c:pt>
                <c:pt idx="58">
                  <c:v>13.4</c:v>
                </c:pt>
                <c:pt idx="59">
                  <c:v>13.5</c:v>
                </c:pt>
                <c:pt idx="60">
                  <c:v>13.8</c:v>
                </c:pt>
                <c:pt idx="61">
                  <c:v>13.8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13.06</c:v>
                </c:pt>
                <c:pt idx="1">
                  <c:v>13.006</c:v>
                </c:pt>
                <c:pt idx="2">
                  <c:v>13.081</c:v>
                </c:pt>
                <c:pt idx="3">
                  <c:v>13.098000000000001</c:v>
                </c:pt>
                <c:pt idx="4">
                  <c:v>13.006</c:v>
                </c:pt>
                <c:pt idx="5">
                  <c:v>12.858000000000001</c:v>
                </c:pt>
                <c:pt idx="6">
                  <c:v>13.05</c:v>
                </c:pt>
                <c:pt idx="7">
                  <c:v>13.015000000000001</c:v>
                </c:pt>
                <c:pt idx="8">
                  <c:v>12.867000000000001</c:v>
                </c:pt>
                <c:pt idx="9">
                  <c:v>12.877000000000001</c:v>
                </c:pt>
                <c:pt idx="10">
                  <c:v>12.992000000000001</c:v>
                </c:pt>
                <c:pt idx="11">
                  <c:v>13.315</c:v>
                </c:pt>
                <c:pt idx="12">
                  <c:v>13.462999999999999</c:v>
                </c:pt>
                <c:pt idx="13">
                  <c:v>13.413</c:v>
                </c:pt>
                <c:pt idx="14">
                  <c:v>13.433</c:v>
                </c:pt>
                <c:pt idx="15">
                  <c:v>13.44</c:v>
                </c:pt>
                <c:pt idx="16">
                  <c:v>13.548</c:v>
                </c:pt>
                <c:pt idx="17">
                  <c:v>13.608000000000001</c:v>
                </c:pt>
                <c:pt idx="18">
                  <c:v>13.733000000000001</c:v>
                </c:pt>
                <c:pt idx="19">
                  <c:v>13.715</c:v>
                </c:pt>
                <c:pt idx="20">
                  <c:v>13.733000000000001</c:v>
                </c:pt>
                <c:pt idx="21">
                  <c:v>13.956</c:v>
                </c:pt>
                <c:pt idx="22">
                  <c:v>13.948</c:v>
                </c:pt>
                <c:pt idx="23">
                  <c:v>13.823</c:v>
                </c:pt>
                <c:pt idx="24">
                  <c:v>13.788</c:v>
                </c:pt>
                <c:pt idx="25">
                  <c:v>13.925000000000001</c:v>
                </c:pt>
                <c:pt idx="26">
                  <c:v>13.983000000000001</c:v>
                </c:pt>
                <c:pt idx="27">
                  <c:v>14.052</c:v>
                </c:pt>
                <c:pt idx="28">
                  <c:v>14.148</c:v>
                </c:pt>
                <c:pt idx="29">
                  <c:v>14.234999999999999</c:v>
                </c:pt>
                <c:pt idx="30">
                  <c:v>14.215</c:v>
                </c:pt>
                <c:pt idx="31">
                  <c:v>14.098000000000001</c:v>
                </c:pt>
                <c:pt idx="32">
                  <c:v>13.968999999999999</c:v>
                </c:pt>
                <c:pt idx="33">
                  <c:v>13.885</c:v>
                </c:pt>
                <c:pt idx="34">
                  <c:v>13.819000000000001</c:v>
                </c:pt>
                <c:pt idx="35">
                  <c:v>13.708</c:v>
                </c:pt>
                <c:pt idx="36">
                  <c:v>13.66</c:v>
                </c:pt>
                <c:pt idx="37">
                  <c:v>13.715</c:v>
                </c:pt>
                <c:pt idx="38">
                  <c:v>13.99</c:v>
                </c:pt>
                <c:pt idx="39">
                  <c:v>14.285</c:v>
                </c:pt>
                <c:pt idx="40">
                  <c:v>14.372999999999999</c:v>
                </c:pt>
                <c:pt idx="41">
                  <c:v>14.281000000000001</c:v>
                </c:pt>
                <c:pt idx="42">
                  <c:v>14.208</c:v>
                </c:pt>
                <c:pt idx="43">
                  <c:v>14.151999999999999</c:v>
                </c:pt>
                <c:pt idx="44">
                  <c:v>14.045999999999999</c:v>
                </c:pt>
                <c:pt idx="45">
                  <c:v>13.968999999999999</c:v>
                </c:pt>
                <c:pt idx="46">
                  <c:v>14.004</c:v>
                </c:pt>
                <c:pt idx="47">
                  <c:v>14.048</c:v>
                </c:pt>
                <c:pt idx="48">
                  <c:v>14.087999999999999</c:v>
                </c:pt>
                <c:pt idx="49">
                  <c:v>14.019</c:v>
                </c:pt>
                <c:pt idx="50">
                  <c:v>14.032999999999999</c:v>
                </c:pt>
                <c:pt idx="51">
                  <c:v>13.994</c:v>
                </c:pt>
                <c:pt idx="52">
                  <c:v>13.904</c:v>
                </c:pt>
                <c:pt idx="53">
                  <c:v>13.692</c:v>
                </c:pt>
                <c:pt idx="54">
                  <c:v>13.545999999999999</c:v>
                </c:pt>
                <c:pt idx="55">
                  <c:v>13.484999999999999</c:v>
                </c:pt>
                <c:pt idx="56">
                  <c:v>13.471</c:v>
                </c:pt>
                <c:pt idx="57">
                  <c:v>13.427</c:v>
                </c:pt>
                <c:pt idx="58">
                  <c:v>13.375</c:v>
                </c:pt>
                <c:pt idx="59">
                  <c:v>13.398</c:v>
                </c:pt>
                <c:pt idx="60">
                  <c:v>13.577</c:v>
                </c:pt>
                <c:pt idx="61">
                  <c:v>13.683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12.7</c:v>
                </c:pt>
                <c:pt idx="1">
                  <c:v>12.7</c:v>
                </c:pt>
                <c:pt idx="2">
                  <c:v>12.8</c:v>
                </c:pt>
                <c:pt idx="3">
                  <c:v>12.8</c:v>
                </c:pt>
                <c:pt idx="4">
                  <c:v>12.6</c:v>
                </c:pt>
                <c:pt idx="5">
                  <c:v>12.5</c:v>
                </c:pt>
                <c:pt idx="6">
                  <c:v>12.9</c:v>
                </c:pt>
                <c:pt idx="7">
                  <c:v>12.9</c:v>
                </c:pt>
                <c:pt idx="8">
                  <c:v>12.8</c:v>
                </c:pt>
                <c:pt idx="9">
                  <c:v>12.7</c:v>
                </c:pt>
                <c:pt idx="10">
                  <c:v>12.7</c:v>
                </c:pt>
                <c:pt idx="11">
                  <c:v>13.1</c:v>
                </c:pt>
                <c:pt idx="12">
                  <c:v>13.3</c:v>
                </c:pt>
                <c:pt idx="13">
                  <c:v>13.2</c:v>
                </c:pt>
                <c:pt idx="14">
                  <c:v>13.2</c:v>
                </c:pt>
                <c:pt idx="15">
                  <c:v>13.2</c:v>
                </c:pt>
                <c:pt idx="16">
                  <c:v>13.3</c:v>
                </c:pt>
                <c:pt idx="17">
                  <c:v>13.5</c:v>
                </c:pt>
                <c:pt idx="18">
                  <c:v>13.6</c:v>
                </c:pt>
                <c:pt idx="19">
                  <c:v>13.5</c:v>
                </c:pt>
                <c:pt idx="20">
                  <c:v>13.6</c:v>
                </c:pt>
                <c:pt idx="21">
                  <c:v>13.7</c:v>
                </c:pt>
                <c:pt idx="22">
                  <c:v>13.6</c:v>
                </c:pt>
                <c:pt idx="23">
                  <c:v>13.6</c:v>
                </c:pt>
                <c:pt idx="24">
                  <c:v>13.6</c:v>
                </c:pt>
                <c:pt idx="25">
                  <c:v>13.7</c:v>
                </c:pt>
                <c:pt idx="26">
                  <c:v>13.7</c:v>
                </c:pt>
                <c:pt idx="27">
                  <c:v>13.8</c:v>
                </c:pt>
                <c:pt idx="28">
                  <c:v>13.9</c:v>
                </c:pt>
                <c:pt idx="29">
                  <c:v>14</c:v>
                </c:pt>
                <c:pt idx="30">
                  <c:v>14</c:v>
                </c:pt>
                <c:pt idx="31">
                  <c:v>13.8</c:v>
                </c:pt>
                <c:pt idx="32">
                  <c:v>13.6</c:v>
                </c:pt>
                <c:pt idx="33">
                  <c:v>13.6</c:v>
                </c:pt>
                <c:pt idx="34">
                  <c:v>13.5</c:v>
                </c:pt>
                <c:pt idx="35">
                  <c:v>13.5</c:v>
                </c:pt>
                <c:pt idx="36">
                  <c:v>13.4</c:v>
                </c:pt>
                <c:pt idx="37">
                  <c:v>13.4</c:v>
                </c:pt>
                <c:pt idx="38">
                  <c:v>13.8</c:v>
                </c:pt>
                <c:pt idx="39">
                  <c:v>14.1</c:v>
                </c:pt>
                <c:pt idx="40">
                  <c:v>14.2</c:v>
                </c:pt>
                <c:pt idx="41">
                  <c:v>14.1</c:v>
                </c:pt>
                <c:pt idx="42">
                  <c:v>14</c:v>
                </c:pt>
                <c:pt idx="43">
                  <c:v>13.9</c:v>
                </c:pt>
                <c:pt idx="44">
                  <c:v>13.9</c:v>
                </c:pt>
                <c:pt idx="45">
                  <c:v>13.8</c:v>
                </c:pt>
                <c:pt idx="46">
                  <c:v>13.8</c:v>
                </c:pt>
                <c:pt idx="47">
                  <c:v>13.8</c:v>
                </c:pt>
                <c:pt idx="48">
                  <c:v>13.9</c:v>
                </c:pt>
                <c:pt idx="49">
                  <c:v>13.8</c:v>
                </c:pt>
                <c:pt idx="50">
                  <c:v>13.8</c:v>
                </c:pt>
                <c:pt idx="51">
                  <c:v>13.8</c:v>
                </c:pt>
                <c:pt idx="52">
                  <c:v>13.7</c:v>
                </c:pt>
                <c:pt idx="53">
                  <c:v>13.5</c:v>
                </c:pt>
                <c:pt idx="54">
                  <c:v>13.4</c:v>
                </c:pt>
                <c:pt idx="55">
                  <c:v>13.3</c:v>
                </c:pt>
                <c:pt idx="56">
                  <c:v>13.4</c:v>
                </c:pt>
                <c:pt idx="57">
                  <c:v>13.4</c:v>
                </c:pt>
                <c:pt idx="58">
                  <c:v>13.3</c:v>
                </c:pt>
                <c:pt idx="59">
                  <c:v>13.3</c:v>
                </c:pt>
                <c:pt idx="60">
                  <c:v>13.4</c:v>
                </c:pt>
                <c:pt idx="61">
                  <c:v>13.6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294464"/>
        <c:axId val="101296000"/>
      </c:scatterChart>
      <c:valAx>
        <c:axId val="101294464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1296000"/>
        <c:crosses val="autoZero"/>
        <c:crossBetween val="midCat"/>
      </c:valAx>
      <c:valAx>
        <c:axId val="101296000"/>
        <c:scaling>
          <c:orientation val="minMax"/>
          <c:max val="20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1294464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33689340915718868"/>
          <c:w val="0.13073264383871824"/>
          <c:h val="0.3307378244386118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6</xdr:col>
      <xdr:colOff>523875</xdr:colOff>
      <xdr:row>48</xdr:row>
      <xdr:rowOff>114300</xdr:rowOff>
    </xdr:to>
    <xdr:sp macro="" textlink="">
      <xdr:nvSpPr>
        <xdr:cNvPr id="4" name="TextBox 3"/>
        <xdr:cNvSpPr txBox="1"/>
      </xdr:nvSpPr>
      <xdr:spPr>
        <a:xfrm>
          <a:off x="0" y="7505700"/>
          <a:ext cx="6305550" cy="182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  <xdr:twoCellAnchor editAs="oneCell">
    <xdr:from>
      <xdr:col>0</xdr:col>
      <xdr:colOff>0</xdr:colOff>
      <xdr:row>24</xdr:row>
      <xdr:rowOff>2</xdr:rowOff>
    </xdr:from>
    <xdr:to>
      <xdr:col>6</xdr:col>
      <xdr:colOff>495300</xdr:colOff>
      <xdr:row>37</xdr:row>
      <xdr:rowOff>180976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648202"/>
          <a:ext cx="6276975" cy="26574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80</xdr:row>
      <xdr:rowOff>0</xdr:rowOff>
    </xdr:from>
    <xdr:to>
      <xdr:col>5</xdr:col>
      <xdr:colOff>485775</xdr:colOff>
      <xdr:row>95</xdr:row>
      <xdr:rowOff>152400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2100" y="15516225"/>
          <a:ext cx="3533775" cy="30099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zoomScaleNormal="100" workbookViewId="0"/>
  </sheetViews>
  <sheetFormatPr defaultRowHeight="15" x14ac:dyDescent="0.25"/>
  <cols>
    <col min="1" max="1" width="40.42578125" bestFit="1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50">
        <v>2016</v>
      </c>
      <c r="B1" s="64" t="s">
        <v>139</v>
      </c>
      <c r="C1" s="64"/>
      <c r="D1" s="64"/>
      <c r="E1" s="64"/>
      <c r="F1" s="64"/>
      <c r="G1" s="64"/>
    </row>
    <row r="2" spans="1:7" x14ac:dyDescent="0.25">
      <c r="A2" s="1" t="s">
        <v>0</v>
      </c>
      <c r="B2" s="48" t="s">
        <v>140</v>
      </c>
    </row>
    <row r="3" spans="1:7" x14ac:dyDescent="0.25">
      <c r="A3" s="1" t="s">
        <v>1</v>
      </c>
      <c r="B3" s="48" t="s">
        <v>141</v>
      </c>
    </row>
    <row r="4" spans="1:7" x14ac:dyDescent="0.25">
      <c r="A4" s="1" t="s">
        <v>2</v>
      </c>
      <c r="B4" s="48" t="s">
        <v>138</v>
      </c>
    </row>
    <row r="5" spans="1:7" x14ac:dyDescent="0.25">
      <c r="A5" s="1" t="s">
        <v>3</v>
      </c>
      <c r="B5" s="48">
        <v>1154753</v>
      </c>
    </row>
    <row r="6" spans="1:7" x14ac:dyDescent="0.25">
      <c r="A6" s="1" t="s">
        <v>129</v>
      </c>
      <c r="B6" s="48" t="s">
        <v>142</v>
      </c>
    </row>
    <row r="7" spans="1:7" x14ac:dyDescent="0.25">
      <c r="A7" s="1" t="s">
        <v>4</v>
      </c>
      <c r="B7" s="48" t="s">
        <v>142</v>
      </c>
    </row>
    <row r="8" spans="1:7" x14ac:dyDescent="0.25">
      <c r="A8" s="1" t="s">
        <v>5</v>
      </c>
      <c r="B8" t="str">
        <f>B3&amp;"16"&amp;"w"&amp;"_"&amp;B5&amp;"_Summary"</f>
        <v>stbl16w_1154753_Summary</v>
      </c>
    </row>
    <row r="10" spans="1:7" x14ac:dyDescent="0.25">
      <c r="A10" s="1" t="s">
        <v>6</v>
      </c>
      <c r="B10" s="59">
        <v>42552</v>
      </c>
      <c r="C10" s="59">
        <v>42613</v>
      </c>
      <c r="F10" s="14"/>
    </row>
    <row r="11" spans="1:7" x14ac:dyDescent="0.25">
      <c r="B11" s="4" t="s">
        <v>123</v>
      </c>
      <c r="D11" s="45">
        <f>B10</f>
        <v>42552</v>
      </c>
      <c r="E11" s="2" t="s">
        <v>124</v>
      </c>
      <c r="F11" s="45">
        <f>C10</f>
        <v>42613</v>
      </c>
    </row>
    <row r="13" spans="1:7" x14ac:dyDescent="0.25">
      <c r="A13" s="1" t="s">
        <v>7</v>
      </c>
      <c r="C13" s="1" t="s">
        <v>8</v>
      </c>
      <c r="E13" s="1" t="s">
        <v>11</v>
      </c>
    </row>
    <row r="14" spans="1:7" x14ac:dyDescent="0.25">
      <c r="A14" s="5" t="s">
        <v>39</v>
      </c>
      <c r="B14" s="62" t="s">
        <v>37</v>
      </c>
    </row>
    <row r="15" spans="1:7" x14ac:dyDescent="0.25">
      <c r="A15" s="5" t="s">
        <v>40</v>
      </c>
      <c r="B15" s="22">
        <f>DailyStats!B70</f>
        <v>12.5</v>
      </c>
      <c r="C15" s="51">
        <f>DailyStats!D70</f>
        <v>42557.458333333336</v>
      </c>
      <c r="D15" s="52"/>
      <c r="E15" s="53">
        <f>COUNT(DailyStats!D70:W70)</f>
        <v>2</v>
      </c>
      <c r="F15" s="14"/>
    </row>
    <row r="16" spans="1:7" x14ac:dyDescent="0.25">
      <c r="A16" s="5" t="s">
        <v>44</v>
      </c>
      <c r="B16" s="22">
        <f>DailyStats!B71</f>
        <v>14.5</v>
      </c>
      <c r="C16" s="51">
        <f>DailyStats!D71</f>
        <v>42591.708333333336</v>
      </c>
      <c r="D16" s="52"/>
      <c r="E16" s="53">
        <v>17</v>
      </c>
      <c r="F16" s="14"/>
    </row>
    <row r="17" spans="1:6" x14ac:dyDescent="0.25">
      <c r="A17" s="5" t="s">
        <v>43</v>
      </c>
      <c r="B17" s="22">
        <f>DailyStats!B74</f>
        <v>13.68203225806452</v>
      </c>
      <c r="C17" s="54"/>
      <c r="D17" s="52"/>
      <c r="E17" s="53"/>
    </row>
    <row r="18" spans="1:6" x14ac:dyDescent="0.25">
      <c r="A18" s="5" t="s">
        <v>42</v>
      </c>
      <c r="B18" s="22">
        <f>DailyStats!B75</f>
        <v>0.7</v>
      </c>
      <c r="C18" s="55">
        <f>DailyStats!D75</f>
        <v>42556</v>
      </c>
      <c r="D18" s="52"/>
      <c r="E18" s="53">
        <f>COUNT(DailyStats!D75:W75)</f>
        <v>2</v>
      </c>
      <c r="F18" s="14"/>
    </row>
    <row r="19" spans="1:6" x14ac:dyDescent="0.25">
      <c r="A19" s="5" t="s">
        <v>41</v>
      </c>
      <c r="B19" s="22">
        <f>DailyStats!B76</f>
        <v>0.1</v>
      </c>
      <c r="C19" s="55">
        <f>DailyStats!D76</f>
        <v>42609</v>
      </c>
      <c r="D19" s="52"/>
      <c r="E19" s="53">
        <f>COUNT(DailyStats!D76:W76)</f>
        <v>2</v>
      </c>
      <c r="F19" s="14"/>
    </row>
    <row r="20" spans="1:6" x14ac:dyDescent="0.25">
      <c r="A20" s="5" t="s">
        <v>9</v>
      </c>
      <c r="B20" s="2">
        <v>1488</v>
      </c>
      <c r="C20" s="54"/>
      <c r="D20" s="52"/>
      <c r="E20" s="53"/>
    </row>
    <row r="21" spans="1:6" x14ac:dyDescent="0.25">
      <c r="A21" s="5" t="s">
        <v>10</v>
      </c>
      <c r="B21" s="2" t="s">
        <v>36</v>
      </c>
      <c r="C21" s="54"/>
      <c r="D21" s="52"/>
      <c r="E21" s="53"/>
    </row>
    <row r="22" spans="1:6" x14ac:dyDescent="0.25">
      <c r="A22" s="5" t="s">
        <v>45</v>
      </c>
      <c r="B22" s="22">
        <f>MWAT!E4</f>
        <v>14.190773809523799</v>
      </c>
      <c r="C22" s="56">
        <f>MWAT!F4</f>
        <v>42596</v>
      </c>
      <c r="D22" s="52"/>
      <c r="E22" s="57">
        <f>COUNT(MWAT!F4:F104)</f>
        <v>2</v>
      </c>
      <c r="F22" s="14"/>
    </row>
    <row r="23" spans="1:6" x14ac:dyDescent="0.25">
      <c r="A23" s="5" t="s">
        <v>46</v>
      </c>
      <c r="B23" s="22">
        <f>MWMT!E4</f>
        <v>14.342857142857101</v>
      </c>
      <c r="C23" s="56">
        <f>MWMT!F4</f>
        <v>42583</v>
      </c>
      <c r="D23" s="52"/>
      <c r="E23" s="57">
        <f>COUNT(MWMT!F4:F104)</f>
        <v>7</v>
      </c>
      <c r="F23" s="14"/>
    </row>
    <row r="25" spans="1:6" x14ac:dyDescent="0.25">
      <c r="A25" s="3" t="s">
        <v>34</v>
      </c>
    </row>
    <row r="49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81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3.42578125" customWidth="1"/>
    <col min="2" max="2" width="12.85546875" customWidth="1"/>
    <col min="3" max="3" width="12.28515625" bestFit="1" customWidth="1"/>
    <col min="4" max="5" width="10.28515625" customWidth="1"/>
    <col min="6" max="7" width="11.28515625" bestFit="1" customWidth="1"/>
    <col min="8" max="9" width="11.140625" bestFit="1" customWidth="1"/>
    <col min="10" max="10" width="10.5703125" bestFit="1" customWidth="1"/>
  </cols>
  <sheetData>
    <row r="1" spans="1:9" ht="21" x14ac:dyDescent="0.35">
      <c r="A1" s="65" t="s">
        <v>38</v>
      </c>
      <c r="B1" s="65"/>
      <c r="C1" s="65"/>
      <c r="D1" s="65"/>
    </row>
    <row r="2" spans="1:9" x14ac:dyDescent="0.25">
      <c r="A2" s="47" t="str">
        <f>LEFT(StatSummary!B8, LEN(StatSummary!B8)-8)&amp;"_DailyStats.csv"</f>
        <v>stbl16w_1154753_DailyStats.csv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6" t="s">
        <v>14</v>
      </c>
      <c r="B3" s="49" t="s">
        <v>130</v>
      </c>
      <c r="C3" s="49" t="s">
        <v>131</v>
      </c>
      <c r="D3" s="49" t="s">
        <v>132</v>
      </c>
      <c r="E3" s="49" t="s">
        <v>133</v>
      </c>
      <c r="F3" s="17" t="s">
        <v>134</v>
      </c>
      <c r="G3" s="17" t="s">
        <v>135</v>
      </c>
      <c r="H3" s="17" t="s">
        <v>136</v>
      </c>
      <c r="I3" s="17" t="s">
        <v>137</v>
      </c>
    </row>
    <row r="4" spans="1:9" x14ac:dyDescent="0.25">
      <c r="A4" s="6">
        <v>42552</v>
      </c>
      <c r="B4" s="23">
        <v>12.7</v>
      </c>
      <c r="C4" s="23">
        <v>13.3</v>
      </c>
      <c r="D4" s="23">
        <v>13.06</v>
      </c>
      <c r="E4" s="23">
        <v>0.6</v>
      </c>
      <c r="F4">
        <v>0</v>
      </c>
      <c r="G4">
        <v>0</v>
      </c>
      <c r="H4">
        <v>24</v>
      </c>
      <c r="I4">
        <v>1</v>
      </c>
    </row>
    <row r="5" spans="1:9" x14ac:dyDescent="0.25">
      <c r="A5" s="6">
        <v>42553</v>
      </c>
      <c r="B5" s="23">
        <v>12.7</v>
      </c>
      <c r="C5" s="23">
        <v>13.2</v>
      </c>
      <c r="D5" s="23">
        <v>13.006</v>
      </c>
      <c r="E5" s="23">
        <v>0.5</v>
      </c>
      <c r="F5">
        <v>0</v>
      </c>
      <c r="G5">
        <v>0</v>
      </c>
      <c r="H5">
        <v>24</v>
      </c>
      <c r="I5">
        <v>1</v>
      </c>
    </row>
    <row r="6" spans="1:9" x14ac:dyDescent="0.25">
      <c r="A6" s="6">
        <v>42554</v>
      </c>
      <c r="B6" s="23">
        <v>12.8</v>
      </c>
      <c r="C6" s="23">
        <v>13.3</v>
      </c>
      <c r="D6" s="23">
        <v>13.081</v>
      </c>
      <c r="E6" s="23">
        <v>0.5</v>
      </c>
      <c r="F6">
        <v>0</v>
      </c>
      <c r="G6">
        <v>0</v>
      </c>
      <c r="H6">
        <v>24</v>
      </c>
      <c r="I6">
        <v>1</v>
      </c>
    </row>
    <row r="7" spans="1:9" x14ac:dyDescent="0.25">
      <c r="A7" s="6">
        <v>42555</v>
      </c>
      <c r="B7" s="23">
        <v>12.8</v>
      </c>
      <c r="C7" s="23">
        <v>13.3</v>
      </c>
      <c r="D7" s="23">
        <v>13.098000000000001</v>
      </c>
      <c r="E7" s="23">
        <v>0.5</v>
      </c>
      <c r="F7">
        <v>0</v>
      </c>
      <c r="G7">
        <v>0</v>
      </c>
      <c r="H7">
        <v>24</v>
      </c>
      <c r="I7">
        <v>1</v>
      </c>
    </row>
    <row r="8" spans="1:9" x14ac:dyDescent="0.25">
      <c r="A8" s="6">
        <v>42556</v>
      </c>
      <c r="B8" s="23">
        <v>12.6</v>
      </c>
      <c r="C8" s="23">
        <v>13.3</v>
      </c>
      <c r="D8" s="23">
        <v>13.006</v>
      </c>
      <c r="E8" s="23">
        <v>0.7</v>
      </c>
      <c r="F8">
        <v>0</v>
      </c>
      <c r="G8">
        <v>0</v>
      </c>
      <c r="H8">
        <v>24</v>
      </c>
      <c r="I8">
        <v>1</v>
      </c>
    </row>
    <row r="9" spans="1:9" x14ac:dyDescent="0.25">
      <c r="A9" s="6">
        <v>42557</v>
      </c>
      <c r="B9" s="23">
        <v>12.5</v>
      </c>
      <c r="C9" s="23">
        <v>13.2</v>
      </c>
      <c r="D9" s="23">
        <v>12.858000000000001</v>
      </c>
      <c r="E9" s="23">
        <v>0.7</v>
      </c>
      <c r="F9">
        <v>0</v>
      </c>
      <c r="G9">
        <v>0</v>
      </c>
      <c r="H9">
        <v>24</v>
      </c>
      <c r="I9">
        <v>1</v>
      </c>
    </row>
    <row r="10" spans="1:9" x14ac:dyDescent="0.25">
      <c r="A10" s="6">
        <v>42558</v>
      </c>
      <c r="B10" s="23">
        <v>12.9</v>
      </c>
      <c r="C10" s="23">
        <v>13.2</v>
      </c>
      <c r="D10" s="23">
        <v>13.05</v>
      </c>
      <c r="E10" s="23">
        <v>0.3</v>
      </c>
      <c r="F10">
        <v>0</v>
      </c>
      <c r="G10">
        <v>0</v>
      </c>
      <c r="H10">
        <v>24</v>
      </c>
      <c r="I10">
        <v>1</v>
      </c>
    </row>
    <row r="11" spans="1:9" x14ac:dyDescent="0.25">
      <c r="A11" s="6">
        <v>42559</v>
      </c>
      <c r="B11" s="23">
        <v>12.9</v>
      </c>
      <c r="C11" s="23">
        <v>13.2</v>
      </c>
      <c r="D11" s="23">
        <v>13.015000000000001</v>
      </c>
      <c r="E11" s="23">
        <v>0.3</v>
      </c>
      <c r="F11">
        <v>0</v>
      </c>
      <c r="G11">
        <v>0</v>
      </c>
      <c r="H11">
        <v>24</v>
      </c>
      <c r="I11">
        <v>1</v>
      </c>
    </row>
    <row r="12" spans="1:9" x14ac:dyDescent="0.25">
      <c r="A12" s="6">
        <v>42560</v>
      </c>
      <c r="B12" s="23">
        <v>12.8</v>
      </c>
      <c r="C12" s="23">
        <v>13</v>
      </c>
      <c r="D12" s="23">
        <v>12.867000000000001</v>
      </c>
      <c r="E12" s="23">
        <v>0.2</v>
      </c>
      <c r="F12">
        <v>0</v>
      </c>
      <c r="G12">
        <v>0</v>
      </c>
      <c r="H12">
        <v>24</v>
      </c>
      <c r="I12">
        <v>1</v>
      </c>
    </row>
    <row r="13" spans="1:9" x14ac:dyDescent="0.25">
      <c r="A13" s="6">
        <v>42561</v>
      </c>
      <c r="B13" s="23">
        <v>12.7</v>
      </c>
      <c r="C13" s="23">
        <v>13</v>
      </c>
      <c r="D13" s="23">
        <v>12.877000000000001</v>
      </c>
      <c r="E13" s="23">
        <v>0.3</v>
      </c>
      <c r="F13">
        <v>0</v>
      </c>
      <c r="G13">
        <v>0</v>
      </c>
      <c r="H13">
        <v>24</v>
      </c>
      <c r="I13">
        <v>1</v>
      </c>
    </row>
    <row r="14" spans="1:9" x14ac:dyDescent="0.25">
      <c r="A14" s="6">
        <v>42562</v>
      </c>
      <c r="B14" s="23">
        <v>12.7</v>
      </c>
      <c r="C14" s="23">
        <v>13.2</v>
      </c>
      <c r="D14" s="23">
        <v>12.992000000000001</v>
      </c>
      <c r="E14" s="23">
        <v>0.5</v>
      </c>
      <c r="F14">
        <v>0</v>
      </c>
      <c r="G14">
        <v>0</v>
      </c>
      <c r="H14">
        <v>24</v>
      </c>
      <c r="I14">
        <v>1</v>
      </c>
    </row>
    <row r="15" spans="1:9" x14ac:dyDescent="0.25">
      <c r="A15" s="6">
        <v>42563</v>
      </c>
      <c r="B15" s="23">
        <v>13.1</v>
      </c>
      <c r="C15" s="23">
        <v>13.5</v>
      </c>
      <c r="D15" s="23">
        <v>13.315</v>
      </c>
      <c r="E15" s="23">
        <v>0.4</v>
      </c>
      <c r="F15">
        <v>0</v>
      </c>
      <c r="G15">
        <v>0</v>
      </c>
      <c r="H15">
        <v>24</v>
      </c>
      <c r="I15">
        <v>1</v>
      </c>
    </row>
    <row r="16" spans="1:9" x14ac:dyDescent="0.25">
      <c r="A16" s="6">
        <v>42564</v>
      </c>
      <c r="B16" s="23">
        <v>13.3</v>
      </c>
      <c r="C16" s="23">
        <v>13.6</v>
      </c>
      <c r="D16" s="23">
        <v>13.462999999999999</v>
      </c>
      <c r="E16" s="23">
        <v>0.3</v>
      </c>
      <c r="F16">
        <v>0</v>
      </c>
      <c r="G16">
        <v>0</v>
      </c>
      <c r="H16">
        <v>24</v>
      </c>
      <c r="I16">
        <v>1</v>
      </c>
    </row>
    <row r="17" spans="1:9" x14ac:dyDescent="0.25">
      <c r="A17" s="6">
        <v>42565</v>
      </c>
      <c r="B17" s="23">
        <v>13.2</v>
      </c>
      <c r="C17" s="23">
        <v>13.6</v>
      </c>
      <c r="D17" s="23">
        <v>13.413</v>
      </c>
      <c r="E17" s="23">
        <v>0.4</v>
      </c>
      <c r="F17">
        <v>0</v>
      </c>
      <c r="G17">
        <v>0</v>
      </c>
      <c r="H17">
        <v>24</v>
      </c>
      <c r="I17">
        <v>1</v>
      </c>
    </row>
    <row r="18" spans="1:9" x14ac:dyDescent="0.25">
      <c r="A18" s="6">
        <v>42566</v>
      </c>
      <c r="B18" s="23">
        <v>13.2</v>
      </c>
      <c r="C18" s="23">
        <v>13.6</v>
      </c>
      <c r="D18" s="23">
        <v>13.433</v>
      </c>
      <c r="E18" s="23">
        <v>0.4</v>
      </c>
      <c r="F18">
        <v>0</v>
      </c>
      <c r="G18">
        <v>0</v>
      </c>
      <c r="H18">
        <v>24</v>
      </c>
      <c r="I18">
        <v>1</v>
      </c>
    </row>
    <row r="19" spans="1:9" x14ac:dyDescent="0.25">
      <c r="A19" s="6">
        <v>42567</v>
      </c>
      <c r="B19" s="23">
        <v>13.2</v>
      </c>
      <c r="C19" s="23">
        <v>13.6</v>
      </c>
      <c r="D19" s="23">
        <v>13.44</v>
      </c>
      <c r="E19" s="23">
        <v>0.4</v>
      </c>
      <c r="F19">
        <v>0</v>
      </c>
      <c r="G19">
        <v>0</v>
      </c>
      <c r="H19">
        <v>24</v>
      </c>
      <c r="I19">
        <v>1</v>
      </c>
    </row>
    <row r="20" spans="1:9" x14ac:dyDescent="0.25">
      <c r="A20" s="6">
        <v>42568</v>
      </c>
      <c r="B20" s="23">
        <v>13.3</v>
      </c>
      <c r="C20" s="23">
        <v>13.7</v>
      </c>
      <c r="D20" s="23">
        <v>13.548</v>
      </c>
      <c r="E20" s="23">
        <v>0.4</v>
      </c>
      <c r="F20">
        <v>0</v>
      </c>
      <c r="G20">
        <v>0</v>
      </c>
      <c r="H20">
        <v>24</v>
      </c>
      <c r="I20">
        <v>1</v>
      </c>
    </row>
    <row r="21" spans="1:9" x14ac:dyDescent="0.25">
      <c r="A21" s="6">
        <v>42569</v>
      </c>
      <c r="B21" s="23">
        <v>13.5</v>
      </c>
      <c r="C21" s="23">
        <v>13.7</v>
      </c>
      <c r="D21" s="23">
        <v>13.608000000000001</v>
      </c>
      <c r="E21" s="23">
        <v>0.2</v>
      </c>
      <c r="F21">
        <v>0</v>
      </c>
      <c r="G21">
        <v>0</v>
      </c>
      <c r="H21">
        <v>24</v>
      </c>
      <c r="I21">
        <v>1</v>
      </c>
    </row>
    <row r="22" spans="1:9" x14ac:dyDescent="0.25">
      <c r="A22" s="6">
        <v>42570</v>
      </c>
      <c r="B22" s="23">
        <v>13.6</v>
      </c>
      <c r="C22" s="23">
        <v>13.9</v>
      </c>
      <c r="D22" s="23">
        <v>13.733000000000001</v>
      </c>
      <c r="E22" s="23">
        <v>0.3</v>
      </c>
      <c r="F22">
        <v>0</v>
      </c>
      <c r="G22">
        <v>0</v>
      </c>
      <c r="H22">
        <v>24</v>
      </c>
      <c r="I22">
        <v>1</v>
      </c>
    </row>
    <row r="23" spans="1:9" x14ac:dyDescent="0.25">
      <c r="A23" s="6">
        <v>42571</v>
      </c>
      <c r="B23" s="23">
        <v>13.5</v>
      </c>
      <c r="C23" s="23">
        <v>13.9</v>
      </c>
      <c r="D23" s="23">
        <v>13.715</v>
      </c>
      <c r="E23" s="23">
        <v>0.4</v>
      </c>
      <c r="F23">
        <v>0</v>
      </c>
      <c r="G23">
        <v>0</v>
      </c>
      <c r="H23">
        <v>24</v>
      </c>
      <c r="I23">
        <v>1</v>
      </c>
    </row>
    <row r="24" spans="1:9" x14ac:dyDescent="0.25">
      <c r="A24" s="6">
        <v>42572</v>
      </c>
      <c r="B24" s="23">
        <v>13.6</v>
      </c>
      <c r="C24" s="23">
        <v>13.8</v>
      </c>
      <c r="D24" s="23">
        <v>13.733000000000001</v>
      </c>
      <c r="E24" s="23">
        <v>0.2</v>
      </c>
      <c r="F24">
        <v>0</v>
      </c>
      <c r="G24">
        <v>0</v>
      </c>
      <c r="H24">
        <v>24</v>
      </c>
      <c r="I24">
        <v>1</v>
      </c>
    </row>
    <row r="25" spans="1:9" x14ac:dyDescent="0.25">
      <c r="A25" s="6">
        <v>42573</v>
      </c>
      <c r="B25" s="23">
        <v>13.7</v>
      </c>
      <c r="C25" s="23">
        <v>14.2</v>
      </c>
      <c r="D25" s="23">
        <v>13.956</v>
      </c>
      <c r="E25" s="23">
        <v>0.5</v>
      </c>
      <c r="F25">
        <v>0</v>
      </c>
      <c r="G25">
        <v>0</v>
      </c>
      <c r="H25">
        <v>24</v>
      </c>
      <c r="I25">
        <v>1</v>
      </c>
    </row>
    <row r="26" spans="1:9" x14ac:dyDescent="0.25">
      <c r="A26" s="6">
        <v>42574</v>
      </c>
      <c r="B26" s="23">
        <v>13.6</v>
      </c>
      <c r="C26" s="23">
        <v>14.1</v>
      </c>
      <c r="D26" s="23">
        <v>13.948</v>
      </c>
      <c r="E26" s="23">
        <v>0.5</v>
      </c>
      <c r="F26">
        <v>0</v>
      </c>
      <c r="G26">
        <v>0</v>
      </c>
      <c r="H26">
        <v>24</v>
      </c>
      <c r="I26">
        <v>1</v>
      </c>
    </row>
    <row r="27" spans="1:9" x14ac:dyDescent="0.25">
      <c r="A27" s="6">
        <v>42575</v>
      </c>
      <c r="B27" s="23">
        <v>13.6</v>
      </c>
      <c r="C27" s="23">
        <v>14</v>
      </c>
      <c r="D27" s="23">
        <v>13.823</v>
      </c>
      <c r="E27" s="23">
        <v>0.4</v>
      </c>
      <c r="F27">
        <v>0</v>
      </c>
      <c r="G27">
        <v>0</v>
      </c>
      <c r="H27">
        <v>24</v>
      </c>
      <c r="I27">
        <v>1</v>
      </c>
    </row>
    <row r="28" spans="1:9" x14ac:dyDescent="0.25">
      <c r="A28" s="6">
        <v>42576</v>
      </c>
      <c r="B28" s="23">
        <v>13.6</v>
      </c>
      <c r="C28" s="23">
        <v>13.9</v>
      </c>
      <c r="D28" s="23">
        <v>13.788</v>
      </c>
      <c r="E28" s="23">
        <v>0.3</v>
      </c>
      <c r="F28">
        <v>0</v>
      </c>
      <c r="G28">
        <v>0</v>
      </c>
      <c r="H28">
        <v>24</v>
      </c>
      <c r="I28">
        <v>1</v>
      </c>
    </row>
    <row r="29" spans="1:9" x14ac:dyDescent="0.25">
      <c r="A29" s="6">
        <v>42577</v>
      </c>
      <c r="B29" s="23">
        <v>13.7</v>
      </c>
      <c r="C29" s="23">
        <v>14.1</v>
      </c>
      <c r="D29" s="23">
        <v>13.925000000000001</v>
      </c>
      <c r="E29" s="23">
        <v>0.4</v>
      </c>
      <c r="F29">
        <v>0</v>
      </c>
      <c r="G29">
        <v>0</v>
      </c>
      <c r="H29">
        <v>24</v>
      </c>
      <c r="I29">
        <v>1</v>
      </c>
    </row>
    <row r="30" spans="1:9" x14ac:dyDescent="0.25">
      <c r="A30" s="6">
        <v>42578</v>
      </c>
      <c r="B30" s="23">
        <v>13.7</v>
      </c>
      <c r="C30" s="23">
        <v>14.1</v>
      </c>
      <c r="D30" s="23">
        <v>13.983000000000001</v>
      </c>
      <c r="E30" s="23">
        <v>0.4</v>
      </c>
      <c r="F30">
        <v>0</v>
      </c>
      <c r="G30">
        <v>0</v>
      </c>
      <c r="H30">
        <v>24</v>
      </c>
      <c r="I30">
        <v>1</v>
      </c>
    </row>
    <row r="31" spans="1:9" x14ac:dyDescent="0.25">
      <c r="A31" s="6">
        <v>42579</v>
      </c>
      <c r="B31" s="23">
        <v>13.8</v>
      </c>
      <c r="C31" s="23">
        <v>14.2</v>
      </c>
      <c r="D31" s="23">
        <v>14.052</v>
      </c>
      <c r="E31" s="23">
        <v>0.4</v>
      </c>
      <c r="F31">
        <v>0</v>
      </c>
      <c r="G31">
        <v>0</v>
      </c>
      <c r="H31">
        <v>24</v>
      </c>
      <c r="I31">
        <v>1</v>
      </c>
    </row>
    <row r="32" spans="1:9" x14ac:dyDescent="0.25">
      <c r="A32" s="6">
        <v>42580</v>
      </c>
      <c r="B32" s="23">
        <v>13.9</v>
      </c>
      <c r="C32" s="23">
        <v>14.3</v>
      </c>
      <c r="D32" s="23">
        <v>14.148</v>
      </c>
      <c r="E32" s="23">
        <v>0.4</v>
      </c>
      <c r="F32">
        <v>0</v>
      </c>
      <c r="G32">
        <v>0</v>
      </c>
      <c r="H32">
        <v>24</v>
      </c>
      <c r="I32">
        <v>1</v>
      </c>
    </row>
    <row r="33" spans="1:9" x14ac:dyDescent="0.25">
      <c r="A33" s="6">
        <v>42581</v>
      </c>
      <c r="B33" s="23">
        <v>14</v>
      </c>
      <c r="C33" s="23">
        <v>14.4</v>
      </c>
      <c r="D33" s="23">
        <v>14.234999999999999</v>
      </c>
      <c r="E33" s="23">
        <v>0.4</v>
      </c>
      <c r="F33">
        <v>0</v>
      </c>
      <c r="G33">
        <v>0</v>
      </c>
      <c r="H33">
        <v>24</v>
      </c>
      <c r="I33">
        <v>1</v>
      </c>
    </row>
    <row r="34" spans="1:9" x14ac:dyDescent="0.25">
      <c r="A34" s="6">
        <v>42582</v>
      </c>
      <c r="B34" s="23">
        <v>14</v>
      </c>
      <c r="C34" s="23">
        <v>14.4</v>
      </c>
      <c r="D34" s="23">
        <v>14.215</v>
      </c>
      <c r="E34" s="23">
        <v>0.4</v>
      </c>
      <c r="F34">
        <v>0</v>
      </c>
      <c r="G34">
        <v>0</v>
      </c>
      <c r="H34">
        <v>24</v>
      </c>
      <c r="I34">
        <v>1</v>
      </c>
    </row>
    <row r="35" spans="1:9" x14ac:dyDescent="0.25">
      <c r="A35" s="6">
        <v>42583</v>
      </c>
      <c r="B35" s="23">
        <v>13.8</v>
      </c>
      <c r="C35" s="23">
        <v>14.3</v>
      </c>
      <c r="D35" s="23">
        <v>14.098000000000001</v>
      </c>
      <c r="E35" s="23">
        <v>0.5</v>
      </c>
      <c r="F35">
        <v>0</v>
      </c>
      <c r="G35">
        <v>0</v>
      </c>
      <c r="H35">
        <v>24</v>
      </c>
      <c r="I35">
        <v>1</v>
      </c>
    </row>
    <row r="36" spans="1:9" x14ac:dyDescent="0.25">
      <c r="A36" s="6">
        <v>42584</v>
      </c>
      <c r="B36" s="23">
        <v>13.6</v>
      </c>
      <c r="C36" s="23">
        <v>14.2</v>
      </c>
      <c r="D36" s="23">
        <v>13.968999999999999</v>
      </c>
      <c r="E36" s="23">
        <v>0.6</v>
      </c>
      <c r="F36">
        <v>0</v>
      </c>
      <c r="G36">
        <v>0</v>
      </c>
      <c r="H36">
        <v>24</v>
      </c>
      <c r="I36">
        <v>1</v>
      </c>
    </row>
    <row r="37" spans="1:9" x14ac:dyDescent="0.25">
      <c r="A37" s="6">
        <v>42585</v>
      </c>
      <c r="B37" s="23">
        <v>13.6</v>
      </c>
      <c r="C37" s="23">
        <v>14.1</v>
      </c>
      <c r="D37" s="23">
        <v>13.885</v>
      </c>
      <c r="E37" s="23">
        <v>0.5</v>
      </c>
      <c r="F37">
        <v>0</v>
      </c>
      <c r="G37">
        <v>0</v>
      </c>
      <c r="H37">
        <v>24</v>
      </c>
      <c r="I37">
        <v>1</v>
      </c>
    </row>
    <row r="38" spans="1:9" x14ac:dyDescent="0.25">
      <c r="A38" s="6">
        <v>42586</v>
      </c>
      <c r="B38" s="23">
        <v>13.5</v>
      </c>
      <c r="C38" s="23">
        <v>14</v>
      </c>
      <c r="D38" s="23">
        <v>13.819000000000001</v>
      </c>
      <c r="E38" s="23">
        <v>0.5</v>
      </c>
      <c r="F38">
        <v>0</v>
      </c>
      <c r="G38">
        <v>0</v>
      </c>
      <c r="H38">
        <v>24</v>
      </c>
      <c r="I38">
        <v>1</v>
      </c>
    </row>
    <row r="39" spans="1:9" x14ac:dyDescent="0.25">
      <c r="A39" s="6">
        <v>42587</v>
      </c>
      <c r="B39" s="23">
        <v>13.5</v>
      </c>
      <c r="C39" s="23">
        <v>13.9</v>
      </c>
      <c r="D39" s="23">
        <v>13.708</v>
      </c>
      <c r="E39" s="23">
        <v>0.4</v>
      </c>
      <c r="F39">
        <v>0</v>
      </c>
      <c r="G39">
        <v>0</v>
      </c>
      <c r="H39">
        <v>24</v>
      </c>
      <c r="I39">
        <v>1</v>
      </c>
    </row>
    <row r="40" spans="1:9" x14ac:dyDescent="0.25">
      <c r="A40" s="6">
        <v>42588</v>
      </c>
      <c r="B40" s="23">
        <v>13.4</v>
      </c>
      <c r="C40" s="23">
        <v>13.9</v>
      </c>
      <c r="D40" s="23">
        <v>13.66</v>
      </c>
      <c r="E40" s="23">
        <v>0.5</v>
      </c>
      <c r="F40">
        <v>0</v>
      </c>
      <c r="G40">
        <v>0</v>
      </c>
      <c r="H40">
        <v>24</v>
      </c>
      <c r="I40">
        <v>1</v>
      </c>
    </row>
    <row r="41" spans="1:9" x14ac:dyDescent="0.25">
      <c r="A41" s="6">
        <v>42589</v>
      </c>
      <c r="B41" s="23">
        <v>13.4</v>
      </c>
      <c r="C41" s="23">
        <v>13.9</v>
      </c>
      <c r="D41" s="23">
        <v>13.715</v>
      </c>
      <c r="E41" s="23">
        <v>0.5</v>
      </c>
      <c r="F41">
        <v>0</v>
      </c>
      <c r="G41">
        <v>0</v>
      </c>
      <c r="H41">
        <v>24</v>
      </c>
      <c r="I41">
        <v>1</v>
      </c>
    </row>
    <row r="42" spans="1:9" x14ac:dyDescent="0.25">
      <c r="A42" s="6">
        <v>42590</v>
      </c>
      <c r="B42" s="23">
        <v>13.8</v>
      </c>
      <c r="C42" s="23">
        <v>14.2</v>
      </c>
      <c r="D42" s="23">
        <v>13.99</v>
      </c>
      <c r="E42" s="23">
        <v>0.4</v>
      </c>
      <c r="F42">
        <v>0</v>
      </c>
      <c r="G42">
        <v>0</v>
      </c>
      <c r="H42">
        <v>24</v>
      </c>
      <c r="I42">
        <v>1</v>
      </c>
    </row>
    <row r="43" spans="1:9" x14ac:dyDescent="0.25">
      <c r="A43" s="6">
        <v>42591</v>
      </c>
      <c r="B43" s="23">
        <v>14.1</v>
      </c>
      <c r="C43" s="23">
        <v>14.5</v>
      </c>
      <c r="D43" s="23">
        <v>14.285</v>
      </c>
      <c r="E43" s="23">
        <v>0.4</v>
      </c>
      <c r="F43">
        <v>0</v>
      </c>
      <c r="G43">
        <v>0</v>
      </c>
      <c r="H43">
        <v>24</v>
      </c>
      <c r="I43">
        <v>1</v>
      </c>
    </row>
    <row r="44" spans="1:9" x14ac:dyDescent="0.25">
      <c r="A44" s="6">
        <v>42592</v>
      </c>
      <c r="B44" s="23">
        <v>14.2</v>
      </c>
      <c r="C44" s="23">
        <v>14.5</v>
      </c>
      <c r="D44" s="23">
        <v>14.372999999999999</v>
      </c>
      <c r="E44" s="23">
        <v>0.3</v>
      </c>
      <c r="F44">
        <v>0</v>
      </c>
      <c r="G44">
        <v>0</v>
      </c>
      <c r="H44">
        <v>24</v>
      </c>
      <c r="I44">
        <v>1</v>
      </c>
    </row>
    <row r="45" spans="1:9" x14ac:dyDescent="0.25">
      <c r="A45" s="6">
        <v>42593</v>
      </c>
      <c r="B45" s="23">
        <v>14.1</v>
      </c>
      <c r="C45" s="23">
        <v>14.4</v>
      </c>
      <c r="D45" s="23">
        <v>14.281000000000001</v>
      </c>
      <c r="E45" s="23">
        <v>0.3</v>
      </c>
      <c r="F45">
        <v>0</v>
      </c>
      <c r="G45">
        <v>0</v>
      </c>
      <c r="H45">
        <v>24</v>
      </c>
      <c r="I45">
        <v>1</v>
      </c>
    </row>
    <row r="46" spans="1:9" x14ac:dyDescent="0.25">
      <c r="A46" s="6">
        <v>42594</v>
      </c>
      <c r="B46" s="23">
        <v>14</v>
      </c>
      <c r="C46" s="23">
        <v>14.3</v>
      </c>
      <c r="D46" s="23">
        <v>14.208</v>
      </c>
      <c r="E46" s="23">
        <v>0.3</v>
      </c>
      <c r="F46">
        <v>0</v>
      </c>
      <c r="G46">
        <v>0</v>
      </c>
      <c r="H46">
        <v>24</v>
      </c>
      <c r="I46">
        <v>1</v>
      </c>
    </row>
    <row r="47" spans="1:9" x14ac:dyDescent="0.25">
      <c r="A47" s="6">
        <v>42595</v>
      </c>
      <c r="B47" s="23">
        <v>13.9</v>
      </c>
      <c r="C47" s="23">
        <v>14.3</v>
      </c>
      <c r="D47" s="23">
        <v>14.151999999999999</v>
      </c>
      <c r="E47" s="23">
        <v>0.4</v>
      </c>
      <c r="F47">
        <v>0</v>
      </c>
      <c r="G47">
        <v>0</v>
      </c>
      <c r="H47">
        <v>24</v>
      </c>
      <c r="I47">
        <v>1</v>
      </c>
    </row>
    <row r="48" spans="1:9" x14ac:dyDescent="0.25">
      <c r="A48" s="6">
        <v>42596</v>
      </c>
      <c r="B48" s="23">
        <v>13.9</v>
      </c>
      <c r="C48" s="23">
        <v>14.2</v>
      </c>
      <c r="D48" s="23">
        <v>14.045999999999999</v>
      </c>
      <c r="E48" s="23">
        <v>0.3</v>
      </c>
      <c r="F48">
        <v>0</v>
      </c>
      <c r="G48">
        <v>0</v>
      </c>
      <c r="H48">
        <v>24</v>
      </c>
      <c r="I48">
        <v>1</v>
      </c>
    </row>
    <row r="49" spans="1:9" x14ac:dyDescent="0.25">
      <c r="A49" s="6">
        <v>42597</v>
      </c>
      <c r="B49" s="23">
        <v>13.8</v>
      </c>
      <c r="C49" s="23">
        <v>14.1</v>
      </c>
      <c r="D49" s="23">
        <v>13.968999999999999</v>
      </c>
      <c r="E49" s="23">
        <v>0.3</v>
      </c>
      <c r="F49">
        <v>0</v>
      </c>
      <c r="G49">
        <v>0</v>
      </c>
      <c r="H49">
        <v>24</v>
      </c>
      <c r="I49">
        <v>1</v>
      </c>
    </row>
    <row r="50" spans="1:9" x14ac:dyDescent="0.25">
      <c r="A50" s="6">
        <v>42598</v>
      </c>
      <c r="B50" s="23">
        <v>13.8</v>
      </c>
      <c r="C50" s="23">
        <v>14.1</v>
      </c>
      <c r="D50" s="23">
        <v>14.004</v>
      </c>
      <c r="E50" s="23">
        <v>0.3</v>
      </c>
      <c r="F50">
        <v>0</v>
      </c>
      <c r="G50">
        <v>0</v>
      </c>
      <c r="H50">
        <v>24</v>
      </c>
      <c r="I50">
        <v>1</v>
      </c>
    </row>
    <row r="51" spans="1:9" x14ac:dyDescent="0.25">
      <c r="A51" s="6">
        <v>42599</v>
      </c>
      <c r="B51" s="23">
        <v>13.8</v>
      </c>
      <c r="C51" s="23">
        <v>14.2</v>
      </c>
      <c r="D51" s="23">
        <v>14.048</v>
      </c>
      <c r="E51" s="23">
        <v>0.4</v>
      </c>
      <c r="F51">
        <v>0</v>
      </c>
      <c r="G51">
        <v>0</v>
      </c>
      <c r="H51">
        <v>24</v>
      </c>
      <c r="I51">
        <v>1</v>
      </c>
    </row>
    <row r="52" spans="1:9" x14ac:dyDescent="0.25">
      <c r="A52" s="6">
        <v>42600</v>
      </c>
      <c r="B52" s="23">
        <v>13.9</v>
      </c>
      <c r="C52" s="23">
        <v>14.2</v>
      </c>
      <c r="D52" s="23">
        <v>14.087999999999999</v>
      </c>
      <c r="E52" s="23">
        <v>0.3</v>
      </c>
      <c r="F52">
        <v>0</v>
      </c>
      <c r="G52">
        <v>0</v>
      </c>
      <c r="H52">
        <v>24</v>
      </c>
      <c r="I52">
        <v>1</v>
      </c>
    </row>
    <row r="53" spans="1:9" x14ac:dyDescent="0.25">
      <c r="A53" s="6">
        <v>42601</v>
      </c>
      <c r="B53" s="23">
        <v>13.8</v>
      </c>
      <c r="C53" s="23">
        <v>14.2</v>
      </c>
      <c r="D53" s="23">
        <v>14.019</v>
      </c>
      <c r="E53" s="23">
        <v>0.4</v>
      </c>
      <c r="F53">
        <v>0</v>
      </c>
      <c r="G53">
        <v>0</v>
      </c>
      <c r="H53">
        <v>24</v>
      </c>
      <c r="I53">
        <v>1</v>
      </c>
    </row>
    <row r="54" spans="1:9" x14ac:dyDescent="0.25">
      <c r="A54" s="6">
        <v>42602</v>
      </c>
      <c r="B54" s="23">
        <v>13.8</v>
      </c>
      <c r="C54" s="23">
        <v>14.2</v>
      </c>
      <c r="D54" s="23">
        <v>14.032999999999999</v>
      </c>
      <c r="E54" s="23">
        <v>0.4</v>
      </c>
      <c r="F54">
        <v>0</v>
      </c>
      <c r="G54">
        <v>0</v>
      </c>
      <c r="H54">
        <v>24</v>
      </c>
      <c r="I54">
        <v>1</v>
      </c>
    </row>
    <row r="55" spans="1:9" x14ac:dyDescent="0.25">
      <c r="A55" s="6">
        <v>42603</v>
      </c>
      <c r="B55" s="23">
        <v>13.8</v>
      </c>
      <c r="C55" s="23">
        <v>14.1</v>
      </c>
      <c r="D55" s="23">
        <v>13.994</v>
      </c>
      <c r="E55" s="23">
        <v>0.3</v>
      </c>
      <c r="F55">
        <v>0</v>
      </c>
      <c r="G55">
        <v>0</v>
      </c>
      <c r="H55">
        <v>24</v>
      </c>
      <c r="I55">
        <v>1</v>
      </c>
    </row>
    <row r="56" spans="1:9" x14ac:dyDescent="0.25">
      <c r="A56" s="6">
        <v>42604</v>
      </c>
      <c r="B56" s="23">
        <v>13.7</v>
      </c>
      <c r="C56" s="23">
        <v>14</v>
      </c>
      <c r="D56" s="23">
        <v>13.904</v>
      </c>
      <c r="E56" s="23">
        <v>0.3</v>
      </c>
      <c r="F56">
        <v>0</v>
      </c>
      <c r="G56">
        <v>0</v>
      </c>
      <c r="H56">
        <v>24</v>
      </c>
      <c r="I56">
        <v>1</v>
      </c>
    </row>
    <row r="57" spans="1:9" x14ac:dyDescent="0.25">
      <c r="A57" s="6">
        <v>42605</v>
      </c>
      <c r="B57" s="23">
        <v>13.5</v>
      </c>
      <c r="C57" s="23">
        <v>14</v>
      </c>
      <c r="D57" s="23">
        <v>13.692</v>
      </c>
      <c r="E57" s="23">
        <v>0.5</v>
      </c>
      <c r="F57">
        <v>0</v>
      </c>
      <c r="G57">
        <v>0</v>
      </c>
      <c r="H57">
        <v>24</v>
      </c>
      <c r="I57">
        <v>1</v>
      </c>
    </row>
    <row r="58" spans="1:9" x14ac:dyDescent="0.25">
      <c r="A58" s="6">
        <v>42606</v>
      </c>
      <c r="B58" s="23">
        <v>13.4</v>
      </c>
      <c r="C58" s="23">
        <v>13.7</v>
      </c>
      <c r="D58" s="23">
        <v>13.545999999999999</v>
      </c>
      <c r="E58" s="23">
        <v>0.3</v>
      </c>
      <c r="F58">
        <v>0</v>
      </c>
      <c r="G58">
        <v>0</v>
      </c>
      <c r="H58">
        <v>24</v>
      </c>
      <c r="I58">
        <v>1</v>
      </c>
    </row>
    <row r="59" spans="1:9" x14ac:dyDescent="0.25">
      <c r="A59" s="6">
        <v>42607</v>
      </c>
      <c r="B59" s="23">
        <v>13.3</v>
      </c>
      <c r="C59" s="23">
        <v>13.6</v>
      </c>
      <c r="D59" s="23">
        <v>13.484999999999999</v>
      </c>
      <c r="E59" s="23">
        <v>0.3</v>
      </c>
      <c r="F59">
        <v>0</v>
      </c>
      <c r="G59">
        <v>0</v>
      </c>
      <c r="H59">
        <v>24</v>
      </c>
      <c r="I59">
        <v>1</v>
      </c>
    </row>
    <row r="60" spans="1:9" x14ac:dyDescent="0.25">
      <c r="A60" s="6">
        <v>42608</v>
      </c>
      <c r="B60" s="23">
        <v>13.4</v>
      </c>
      <c r="C60" s="23">
        <v>13.6</v>
      </c>
      <c r="D60" s="23">
        <v>13.471</v>
      </c>
      <c r="E60" s="23">
        <v>0.2</v>
      </c>
      <c r="F60">
        <v>0</v>
      </c>
      <c r="G60">
        <v>0</v>
      </c>
      <c r="H60">
        <v>24</v>
      </c>
      <c r="I60">
        <v>1</v>
      </c>
    </row>
    <row r="61" spans="1:9" x14ac:dyDescent="0.25">
      <c r="A61" s="6">
        <v>42609</v>
      </c>
      <c r="B61" s="23">
        <v>13.4</v>
      </c>
      <c r="C61" s="23">
        <v>13.5</v>
      </c>
      <c r="D61" s="23">
        <v>13.427</v>
      </c>
      <c r="E61" s="23">
        <v>0.1</v>
      </c>
      <c r="F61">
        <v>0</v>
      </c>
      <c r="G61">
        <v>0</v>
      </c>
      <c r="H61">
        <v>24</v>
      </c>
      <c r="I61">
        <v>1</v>
      </c>
    </row>
    <row r="62" spans="1:9" x14ac:dyDescent="0.25">
      <c r="A62" s="6">
        <v>42610</v>
      </c>
      <c r="B62" s="23">
        <v>13.3</v>
      </c>
      <c r="C62" s="23">
        <v>13.4</v>
      </c>
      <c r="D62" s="23">
        <v>13.375</v>
      </c>
      <c r="E62" s="23">
        <v>0.1</v>
      </c>
      <c r="F62">
        <v>0</v>
      </c>
      <c r="G62">
        <v>0</v>
      </c>
      <c r="H62">
        <v>24</v>
      </c>
      <c r="I62">
        <v>1</v>
      </c>
    </row>
    <row r="63" spans="1:9" x14ac:dyDescent="0.25">
      <c r="A63" s="6">
        <v>42611</v>
      </c>
      <c r="B63" s="23">
        <v>13.3</v>
      </c>
      <c r="C63" s="23">
        <v>13.5</v>
      </c>
      <c r="D63" s="23">
        <v>13.398</v>
      </c>
      <c r="E63" s="23">
        <v>0.2</v>
      </c>
      <c r="F63">
        <v>0</v>
      </c>
      <c r="G63">
        <v>0</v>
      </c>
      <c r="H63">
        <v>24</v>
      </c>
      <c r="I63">
        <v>1</v>
      </c>
    </row>
    <row r="64" spans="1:9" x14ac:dyDescent="0.25">
      <c r="A64" s="6">
        <v>42612</v>
      </c>
      <c r="B64" s="23">
        <v>13.4</v>
      </c>
      <c r="C64" s="23">
        <v>13.8</v>
      </c>
      <c r="D64" s="23">
        <v>13.577</v>
      </c>
      <c r="E64" s="23">
        <v>0.4</v>
      </c>
      <c r="F64">
        <v>0</v>
      </c>
      <c r="G64">
        <v>0</v>
      </c>
      <c r="H64">
        <v>24</v>
      </c>
      <c r="I64">
        <v>1</v>
      </c>
    </row>
    <row r="65" spans="1:20" x14ac:dyDescent="0.25">
      <c r="A65" s="6">
        <v>42613</v>
      </c>
      <c r="B65" s="23">
        <v>13.6</v>
      </c>
      <c r="C65" s="23">
        <v>13.8</v>
      </c>
      <c r="D65" s="23">
        <v>13.683</v>
      </c>
      <c r="E65" s="23">
        <v>0.2</v>
      </c>
      <c r="F65">
        <v>0</v>
      </c>
      <c r="G65">
        <v>0</v>
      </c>
      <c r="H65">
        <v>24</v>
      </c>
      <c r="I65">
        <v>0.95799999999999996</v>
      </c>
    </row>
    <row r="68" spans="1:20" x14ac:dyDescent="0.25">
      <c r="F68" s="7" t="s">
        <v>15</v>
      </c>
      <c r="G68" s="8">
        <f>SUM(G4:G65)</f>
        <v>0</v>
      </c>
      <c r="H68" s="7" t="s">
        <v>15</v>
      </c>
      <c r="I68" s="8">
        <f>SUM(I4:I65)</f>
        <v>61.957999999999998</v>
      </c>
    </row>
    <row r="69" spans="1:20" x14ac:dyDescent="0.25">
      <c r="D69" s="1" t="s">
        <v>16</v>
      </c>
    </row>
    <row r="70" spans="1:20" x14ac:dyDescent="0.25">
      <c r="A70" s="9" t="s">
        <v>17</v>
      </c>
      <c r="B70" s="10">
        <f>MIN(B4:B65)</f>
        <v>12.5</v>
      </c>
      <c r="C70" s="11" t="s">
        <v>18</v>
      </c>
      <c r="D70" s="60">
        <v>42557.458333333336</v>
      </c>
      <c r="E70" s="60">
        <v>42557.5</v>
      </c>
      <c r="F70" s="18"/>
      <c r="G70" s="19"/>
      <c r="H70" s="20"/>
      <c r="I70" s="20"/>
      <c r="J70" s="14"/>
    </row>
    <row r="71" spans="1:20" x14ac:dyDescent="0.25">
      <c r="A71" s="9" t="s">
        <v>19</v>
      </c>
      <c r="B71" s="10">
        <f>MAX(C4:C65)</f>
        <v>14.5</v>
      </c>
      <c r="C71" s="11" t="s">
        <v>18</v>
      </c>
      <c r="D71" s="60">
        <v>42591.708333333336</v>
      </c>
      <c r="E71" s="60">
        <v>42591.75</v>
      </c>
      <c r="F71" s="60">
        <v>42591.791666666664</v>
      </c>
      <c r="G71" s="60">
        <v>42591.833333333336</v>
      </c>
      <c r="H71" s="60">
        <v>42591.875</v>
      </c>
      <c r="I71" s="60">
        <v>42591.916666666664</v>
      </c>
      <c r="J71" s="60">
        <v>42591.958333333336</v>
      </c>
    </row>
    <row r="72" spans="1:20" x14ac:dyDescent="0.25">
      <c r="A72" s="9"/>
      <c r="B72" s="10"/>
      <c r="C72" s="11"/>
      <c r="D72" s="60">
        <v>42592</v>
      </c>
      <c r="E72" s="60">
        <v>42592.041666666664</v>
      </c>
      <c r="F72" s="60">
        <v>42592.083333333336</v>
      </c>
      <c r="G72" s="60">
        <v>42592.708333333336</v>
      </c>
      <c r="H72" s="60">
        <v>42592.75</v>
      </c>
      <c r="I72" s="60">
        <v>42592.791666666664</v>
      </c>
      <c r="J72" s="60">
        <v>42592.833333333336</v>
      </c>
      <c r="N72" s="60"/>
      <c r="O72" s="60"/>
      <c r="P72" s="60"/>
      <c r="Q72" s="60"/>
      <c r="R72" s="60"/>
      <c r="S72" s="60"/>
      <c r="T72" s="60"/>
    </row>
    <row r="73" spans="1:20" x14ac:dyDescent="0.25">
      <c r="A73" s="9"/>
      <c r="B73" s="10"/>
      <c r="C73" s="11"/>
      <c r="D73" s="60">
        <v>42592.875</v>
      </c>
      <c r="E73" s="60">
        <v>42592.916666666664</v>
      </c>
      <c r="F73" s="60">
        <v>42592.958333333336</v>
      </c>
      <c r="G73" s="60"/>
      <c r="H73" s="60"/>
      <c r="I73" s="60"/>
      <c r="J73" s="60"/>
      <c r="K73" s="60"/>
      <c r="L73" s="60"/>
      <c r="M73" s="60"/>
      <c r="N73" s="60"/>
      <c r="O73" s="60"/>
      <c r="P73" s="60"/>
      <c r="Q73" s="60"/>
      <c r="R73" s="60"/>
      <c r="S73" s="60"/>
      <c r="T73" s="60"/>
    </row>
    <row r="74" spans="1:20" x14ac:dyDescent="0.25">
      <c r="A74" s="9" t="s">
        <v>20</v>
      </c>
      <c r="B74" s="10">
        <f>AVERAGE(D4:D65)</f>
        <v>13.68203225806452</v>
      </c>
      <c r="C74" s="11" t="s">
        <v>18</v>
      </c>
      <c r="D74" s="18"/>
      <c r="E74" s="18"/>
      <c r="F74" s="18"/>
      <c r="G74" s="19"/>
      <c r="H74" s="20"/>
      <c r="I74" s="20"/>
    </row>
    <row r="75" spans="1:20" x14ac:dyDescent="0.25">
      <c r="A75" s="9" t="s">
        <v>21</v>
      </c>
      <c r="B75" s="10">
        <f>MAX(E4:E65)</f>
        <v>0.7</v>
      </c>
      <c r="C75" s="11" t="s">
        <v>18</v>
      </c>
      <c r="D75" s="61">
        <v>42556</v>
      </c>
      <c r="E75" s="61">
        <v>42557</v>
      </c>
      <c r="F75" s="21"/>
      <c r="G75" s="21"/>
      <c r="H75" s="21"/>
      <c r="I75" s="21"/>
      <c r="J75" s="14"/>
      <c r="K75" s="21"/>
      <c r="L75" s="21"/>
      <c r="M75" s="21"/>
      <c r="N75" s="21"/>
      <c r="O75" s="21"/>
      <c r="P75" s="21"/>
      <c r="Q75" s="21"/>
      <c r="R75" s="21"/>
    </row>
    <row r="76" spans="1:20" x14ac:dyDescent="0.25">
      <c r="A76" s="9" t="s">
        <v>22</v>
      </c>
      <c r="B76" s="10">
        <f>MIN(E4:E65)</f>
        <v>0.1</v>
      </c>
      <c r="C76" s="11" t="s">
        <v>18</v>
      </c>
      <c r="D76" s="61">
        <v>42609</v>
      </c>
      <c r="E76" s="61">
        <v>42610</v>
      </c>
      <c r="F76" s="21"/>
      <c r="G76" s="21"/>
      <c r="H76" s="21"/>
      <c r="I76" s="21"/>
      <c r="J76" s="14"/>
      <c r="K76" s="21"/>
      <c r="L76" s="21"/>
      <c r="M76" s="21"/>
      <c r="N76" s="21"/>
      <c r="O76" s="21"/>
      <c r="P76" s="21"/>
      <c r="Q76" s="21"/>
    </row>
    <row r="77" spans="1:20" x14ac:dyDescent="0.25">
      <c r="A77" s="9" t="s">
        <v>23</v>
      </c>
      <c r="B77" s="10">
        <f>SUM(G4:G65)</f>
        <v>0</v>
      </c>
      <c r="C77" s="9" t="s">
        <v>24</v>
      </c>
      <c r="D77" s="12"/>
      <c r="E77" s="12"/>
      <c r="F77" s="12"/>
      <c r="G77" s="12"/>
      <c r="H77" s="12"/>
      <c r="I77" s="12"/>
    </row>
    <row r="78" spans="1:20" x14ac:dyDescent="0.25">
      <c r="A78" s="9" t="s">
        <v>25</v>
      </c>
      <c r="B78" s="10">
        <f>SUM(I4:I65)</f>
        <v>61.957999999999998</v>
      </c>
      <c r="C78" s="9" t="s">
        <v>24</v>
      </c>
      <c r="D78" s="12"/>
      <c r="E78" s="12"/>
      <c r="F78" s="12"/>
      <c r="G78" s="12"/>
      <c r="H78" s="12"/>
      <c r="I78" s="12"/>
    </row>
    <row r="81" spans="2:2" x14ac:dyDescent="0.25">
      <c r="B81" s="3" t="s">
        <v>35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Q3"/>
  <sheetViews>
    <sheetView zoomScaleNormal="100" workbookViewId="0"/>
  </sheetViews>
  <sheetFormatPr defaultRowHeight="15" x14ac:dyDescent="0.25"/>
  <sheetData>
    <row r="1" spans="6:17" x14ac:dyDescent="0.25">
      <c r="F1" t="str">
        <f>StatSummary!B3&amp;"16w"</f>
        <v>stbl16w</v>
      </c>
      <c r="G1" t="str">
        <f>$F$1&amp;" - Daily Stream Temperature"</f>
        <v>stbl16w - Daily Stream Temperature</v>
      </c>
      <c r="L1" t="str">
        <f>StatSummary!$B$4</f>
        <v>Water</v>
      </c>
    </row>
    <row r="2" spans="6:17" x14ac:dyDescent="0.25">
      <c r="G2" t="str">
        <f>$F$1&amp;" - Diurnal Range"</f>
        <v>stbl16w - Diurnal Range</v>
      </c>
      <c r="L2" t="s">
        <v>126</v>
      </c>
      <c r="O2" s="46"/>
      <c r="P2" s="46"/>
      <c r="Q2" s="46"/>
    </row>
    <row r="3" spans="6:17" x14ac:dyDescent="0.25">
      <c r="G3" t="str">
        <f>$F$1&amp;" - MWMT and MWAT"</f>
        <v>stbl16w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26</v>
      </c>
      <c r="B1" t="s">
        <v>28</v>
      </c>
      <c r="D1" s="1" t="s">
        <v>30</v>
      </c>
    </row>
    <row r="2" spans="1:8" x14ac:dyDescent="0.25">
      <c r="A2" t="s">
        <v>127</v>
      </c>
      <c r="B2" s="52" t="s">
        <v>128</v>
      </c>
    </row>
    <row r="3" spans="1:8" x14ac:dyDescent="0.25">
      <c r="A3" t="s">
        <v>27</v>
      </c>
      <c r="B3" t="s">
        <v>29</v>
      </c>
      <c r="F3" s="13" t="s">
        <v>31</v>
      </c>
    </row>
    <row r="4" spans="1:8" x14ac:dyDescent="0.25">
      <c r="A4" s="6">
        <v>42552</v>
      </c>
      <c r="B4" s="23"/>
      <c r="D4" s="5" t="s">
        <v>32</v>
      </c>
      <c r="E4" s="22">
        <f>MAX(B4:B65)</f>
        <v>14.190773809523799</v>
      </c>
      <c r="F4" s="63">
        <v>42596</v>
      </c>
      <c r="G4" s="58"/>
      <c r="H4" s="4"/>
    </row>
    <row r="5" spans="1:8" x14ac:dyDescent="0.25">
      <c r="A5" s="6">
        <v>42553</v>
      </c>
      <c r="B5" s="23"/>
      <c r="F5" s="63">
        <v>42597</v>
      </c>
    </row>
    <row r="6" spans="1:8" x14ac:dyDescent="0.25">
      <c r="A6" s="6">
        <v>42554</v>
      </c>
      <c r="B6" s="23"/>
      <c r="F6" s="43"/>
    </row>
    <row r="7" spans="1:8" x14ac:dyDescent="0.25">
      <c r="A7" s="6">
        <v>42555</v>
      </c>
      <c r="B7" s="23"/>
      <c r="F7" s="43"/>
    </row>
    <row r="8" spans="1:8" x14ac:dyDescent="0.25">
      <c r="A8" s="6">
        <v>42556</v>
      </c>
      <c r="B8" s="23"/>
      <c r="F8" s="43"/>
    </row>
    <row r="9" spans="1:8" x14ac:dyDescent="0.25">
      <c r="A9" s="6">
        <v>42557</v>
      </c>
      <c r="B9" s="23"/>
      <c r="F9" s="43"/>
    </row>
    <row r="10" spans="1:8" x14ac:dyDescent="0.25">
      <c r="A10" s="6">
        <v>42558</v>
      </c>
      <c r="B10" s="23">
        <v>13.022916666666699</v>
      </c>
      <c r="F10" s="2"/>
    </row>
    <row r="11" spans="1:8" x14ac:dyDescent="0.25">
      <c r="A11" s="6">
        <v>42559</v>
      </c>
      <c r="B11" s="23">
        <v>13.016369047618999</v>
      </c>
    </row>
    <row r="12" spans="1:8" x14ac:dyDescent="0.25">
      <c r="A12" s="6">
        <v>42560</v>
      </c>
      <c r="B12" s="23">
        <v>12.9964285714286</v>
      </c>
    </row>
    <row r="13" spans="1:8" x14ac:dyDescent="0.25">
      <c r="A13" s="6">
        <v>42561</v>
      </c>
      <c r="B13" s="23">
        <v>12.9672619047619</v>
      </c>
    </row>
    <row r="14" spans="1:8" x14ac:dyDescent="0.25">
      <c r="A14" s="6">
        <v>42562</v>
      </c>
      <c r="B14" s="23">
        <v>12.952083333333301</v>
      </c>
    </row>
    <row r="15" spans="1:8" x14ac:dyDescent="0.25">
      <c r="A15" s="6">
        <v>42563</v>
      </c>
      <c r="B15" s="23">
        <v>12.996130952381</v>
      </c>
    </row>
    <row r="16" spans="1:8" x14ac:dyDescent="0.25">
      <c r="A16" s="6">
        <v>42564</v>
      </c>
      <c r="B16" s="23">
        <v>13.0824404761905</v>
      </c>
    </row>
    <row r="17" spans="1:2" x14ac:dyDescent="0.25">
      <c r="A17" s="6">
        <v>42565</v>
      </c>
      <c r="B17" s="23">
        <v>13.1342261904762</v>
      </c>
    </row>
    <row r="18" spans="1:2" x14ac:dyDescent="0.25">
      <c r="A18" s="6">
        <v>42566</v>
      </c>
      <c r="B18" s="23">
        <v>13.1940476190476</v>
      </c>
    </row>
    <row r="19" spans="1:2" x14ac:dyDescent="0.25">
      <c r="A19" s="6">
        <v>42567</v>
      </c>
      <c r="B19" s="23">
        <v>13.2758928571429</v>
      </c>
    </row>
    <row r="20" spans="1:2" x14ac:dyDescent="0.25">
      <c r="A20" s="6">
        <v>42568</v>
      </c>
      <c r="B20" s="23">
        <v>13.371726190476201</v>
      </c>
    </row>
    <row r="21" spans="1:2" x14ac:dyDescent="0.25">
      <c r="A21" s="6">
        <v>42569</v>
      </c>
      <c r="B21" s="23">
        <v>13.4598214285714</v>
      </c>
    </row>
    <row r="22" spans="1:2" x14ac:dyDescent="0.25">
      <c r="A22" s="6">
        <v>42570</v>
      </c>
      <c r="B22" s="23">
        <v>13.5196428571429</v>
      </c>
    </row>
    <row r="23" spans="1:2" x14ac:dyDescent="0.25">
      <c r="A23" s="6">
        <v>42571</v>
      </c>
      <c r="B23" s="23">
        <v>13.555654761904799</v>
      </c>
    </row>
    <row r="24" spans="1:2" x14ac:dyDescent="0.25">
      <c r="A24" s="6">
        <v>42572</v>
      </c>
      <c r="B24" s="23">
        <v>13.6014880952381</v>
      </c>
    </row>
    <row r="25" spans="1:2" x14ac:dyDescent="0.25">
      <c r="A25" s="6">
        <v>42573</v>
      </c>
      <c r="B25" s="23">
        <v>13.6761904761905</v>
      </c>
    </row>
    <row r="26" spans="1:2" x14ac:dyDescent="0.25">
      <c r="A26" s="6">
        <v>42574</v>
      </c>
      <c r="B26" s="23">
        <v>13.7488095238095</v>
      </c>
    </row>
    <row r="27" spans="1:2" x14ac:dyDescent="0.25">
      <c r="A27" s="6">
        <v>42575</v>
      </c>
      <c r="B27" s="23">
        <v>13.788095238095201</v>
      </c>
    </row>
    <row r="28" spans="1:2" x14ac:dyDescent="0.25">
      <c r="A28" s="6">
        <v>42576</v>
      </c>
      <c r="B28" s="23">
        <v>13.8136904761905</v>
      </c>
    </row>
    <row r="29" spans="1:2" x14ac:dyDescent="0.25">
      <c r="A29" s="6">
        <v>42577</v>
      </c>
      <c r="B29" s="23">
        <v>13.8410714285714</v>
      </c>
    </row>
    <row r="30" spans="1:2" x14ac:dyDescent="0.25">
      <c r="A30" s="6">
        <v>42578</v>
      </c>
      <c r="B30" s="23">
        <v>13.879464285714301</v>
      </c>
    </row>
    <row r="31" spans="1:2" x14ac:dyDescent="0.25">
      <c r="A31" s="6">
        <v>42579</v>
      </c>
      <c r="B31" s="23">
        <v>13.925000000000001</v>
      </c>
    </row>
    <row r="32" spans="1:2" x14ac:dyDescent="0.25">
      <c r="A32" s="6">
        <v>42580</v>
      </c>
      <c r="B32" s="23">
        <v>13.952380952381001</v>
      </c>
    </row>
    <row r="33" spans="1:2" x14ac:dyDescent="0.25">
      <c r="A33" s="6">
        <v>42581</v>
      </c>
      <c r="B33" s="23">
        <v>13.9934523809524</v>
      </c>
    </row>
    <row r="34" spans="1:2" x14ac:dyDescent="0.25">
      <c r="A34" s="6">
        <v>42582</v>
      </c>
      <c r="B34" s="23">
        <v>14.0494047619048</v>
      </c>
    </row>
    <row r="35" spans="1:2" x14ac:dyDescent="0.25">
      <c r="A35" s="6">
        <v>42583</v>
      </c>
      <c r="B35" s="23">
        <v>14.09375</v>
      </c>
    </row>
    <row r="36" spans="1:2" x14ac:dyDescent="0.25">
      <c r="A36" s="6">
        <v>42584</v>
      </c>
      <c r="B36" s="23">
        <v>14.1</v>
      </c>
    </row>
    <row r="37" spans="1:2" x14ac:dyDescent="0.25">
      <c r="A37" s="6">
        <v>42585</v>
      </c>
      <c r="B37" s="23">
        <v>14.0860119047619</v>
      </c>
    </row>
    <row r="38" spans="1:2" x14ac:dyDescent="0.25">
      <c r="A38" s="6">
        <v>42586</v>
      </c>
      <c r="B38" s="23">
        <v>14.052678571428601</v>
      </c>
    </row>
    <row r="39" spans="1:2" x14ac:dyDescent="0.25">
      <c r="A39" s="6">
        <v>42587</v>
      </c>
      <c r="B39" s="23">
        <v>13.989880952381</v>
      </c>
    </row>
    <row r="40" spans="1:2" x14ac:dyDescent="0.25">
      <c r="A40" s="6">
        <v>42588</v>
      </c>
      <c r="B40" s="23">
        <v>13.9077380952381</v>
      </c>
    </row>
    <row r="41" spans="1:2" x14ac:dyDescent="0.25">
      <c r="A41" s="6">
        <v>42589</v>
      </c>
      <c r="B41" s="23">
        <v>13.836309523809501</v>
      </c>
    </row>
    <row r="42" spans="1:2" x14ac:dyDescent="0.25">
      <c r="A42" s="6">
        <v>42590</v>
      </c>
      <c r="B42" s="23">
        <v>13.820833333333301</v>
      </c>
    </row>
    <row r="43" spans="1:2" x14ac:dyDescent="0.25">
      <c r="A43" s="6">
        <v>42591</v>
      </c>
      <c r="B43" s="23">
        <v>13.8660714285714</v>
      </c>
    </row>
    <row r="44" spans="1:2" x14ac:dyDescent="0.25">
      <c r="A44" s="6">
        <v>42592</v>
      </c>
      <c r="B44" s="23">
        <v>13.935714285714299</v>
      </c>
    </row>
    <row r="45" spans="1:2" x14ac:dyDescent="0.25">
      <c r="A45" s="6">
        <v>42593</v>
      </c>
      <c r="B45" s="23">
        <v>14.001785714285701</v>
      </c>
    </row>
    <row r="46" spans="1:2" x14ac:dyDescent="0.25">
      <c r="A46" s="6">
        <v>42594</v>
      </c>
      <c r="B46" s="23">
        <v>14.0732142857143</v>
      </c>
    </row>
    <row r="47" spans="1:2" x14ac:dyDescent="0.25">
      <c r="A47" s="6">
        <v>42595</v>
      </c>
      <c r="B47" s="23">
        <v>14.1434523809524</v>
      </c>
    </row>
    <row r="48" spans="1:2" x14ac:dyDescent="0.25">
      <c r="A48" s="6">
        <v>42596</v>
      </c>
      <c r="B48" s="23">
        <v>14.190773809523799</v>
      </c>
    </row>
    <row r="49" spans="1:2" x14ac:dyDescent="0.25">
      <c r="A49" s="6">
        <v>42597</v>
      </c>
      <c r="B49" s="23">
        <v>14.187797619047601</v>
      </c>
    </row>
    <row r="50" spans="1:2" x14ac:dyDescent="0.25">
      <c r="A50" s="6">
        <v>42598</v>
      </c>
      <c r="B50" s="23">
        <v>14.147619047618999</v>
      </c>
    </row>
    <row r="51" spans="1:2" x14ac:dyDescent="0.25">
      <c r="A51" s="6">
        <v>42599</v>
      </c>
      <c r="B51" s="23">
        <v>14.101190476190499</v>
      </c>
    </row>
    <row r="52" spans="1:2" x14ac:dyDescent="0.25">
      <c r="A52" s="6">
        <v>42600</v>
      </c>
      <c r="B52" s="23">
        <v>14.073511904761901</v>
      </c>
    </row>
    <row r="53" spans="1:2" x14ac:dyDescent="0.25">
      <c r="A53" s="6">
        <v>42601</v>
      </c>
      <c r="B53" s="23">
        <v>14.046428571428599</v>
      </c>
    </row>
    <row r="54" spans="1:2" x14ac:dyDescent="0.25">
      <c r="A54" s="6">
        <v>42602</v>
      </c>
      <c r="B54" s="23">
        <v>14.029464285714299</v>
      </c>
    </row>
    <row r="55" spans="1:2" x14ac:dyDescent="0.25">
      <c r="A55" s="6">
        <v>42603</v>
      </c>
      <c r="B55" s="23">
        <v>14.0220238095238</v>
      </c>
    </row>
    <row r="56" spans="1:2" x14ac:dyDescent="0.25">
      <c r="A56" s="6">
        <v>42604</v>
      </c>
      <c r="B56" s="23">
        <v>14.0127976190476</v>
      </c>
    </row>
    <row r="57" spans="1:2" x14ac:dyDescent="0.25">
      <c r="A57" s="6">
        <v>42605</v>
      </c>
      <c r="B57" s="23">
        <v>13.968154761904801</v>
      </c>
    </row>
    <row r="58" spans="1:2" x14ac:dyDescent="0.25">
      <c r="A58" s="6">
        <v>42606</v>
      </c>
      <c r="B58" s="23">
        <v>13.896428571428601</v>
      </c>
    </row>
    <row r="59" spans="1:2" x14ac:dyDescent="0.25">
      <c r="A59" s="6">
        <v>42607</v>
      </c>
      <c r="B59" s="23">
        <v>13.810416666666701</v>
      </c>
    </row>
    <row r="60" spans="1:2" x14ac:dyDescent="0.25">
      <c r="A60" s="6">
        <v>42608</v>
      </c>
      <c r="B60" s="23">
        <v>13.7321428571429</v>
      </c>
    </row>
    <row r="61" spans="1:2" x14ac:dyDescent="0.25">
      <c r="A61" s="6">
        <v>42609</v>
      </c>
      <c r="B61" s="23">
        <v>13.6455357142857</v>
      </c>
    </row>
    <row r="62" spans="1:2" x14ac:dyDescent="0.25">
      <c r="A62" s="6">
        <v>42610</v>
      </c>
      <c r="B62" s="23">
        <v>13.5571428571429</v>
      </c>
    </row>
    <row r="63" spans="1:2" x14ac:dyDescent="0.25">
      <c r="A63" s="6">
        <v>42611</v>
      </c>
      <c r="B63" s="23">
        <v>13.484821428571401</v>
      </c>
    </row>
    <row r="64" spans="1:2" x14ac:dyDescent="0.25">
      <c r="A64" s="6">
        <v>42612</v>
      </c>
      <c r="B64" s="23">
        <v>13.468452380952399</v>
      </c>
    </row>
    <row r="65" spans="1:2" x14ac:dyDescent="0.25">
      <c r="A65" s="6">
        <v>42613</v>
      </c>
      <c r="B65" s="23">
        <v>13.4879917184265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26</v>
      </c>
      <c r="B1" t="s">
        <v>28</v>
      </c>
      <c r="D1" s="1" t="s">
        <v>33</v>
      </c>
    </row>
    <row r="2" spans="1:7" x14ac:dyDescent="0.25">
      <c r="A2" t="s">
        <v>127</v>
      </c>
      <c r="B2" s="52" t="s">
        <v>125</v>
      </c>
    </row>
    <row r="3" spans="1:7" x14ac:dyDescent="0.25">
      <c r="A3" t="s">
        <v>27</v>
      </c>
      <c r="B3" t="s">
        <v>29</v>
      </c>
      <c r="F3" s="13" t="s">
        <v>31</v>
      </c>
    </row>
    <row r="4" spans="1:7" x14ac:dyDescent="0.25">
      <c r="A4" s="6">
        <v>42552</v>
      </c>
      <c r="B4" s="23"/>
      <c r="D4" s="7" t="s">
        <v>32</v>
      </c>
      <c r="E4" s="22">
        <f>MAX(B4:B65)</f>
        <v>14.342857142857101</v>
      </c>
      <c r="F4" s="63">
        <v>42583</v>
      </c>
      <c r="G4" s="58"/>
    </row>
    <row r="5" spans="1:7" x14ac:dyDescent="0.25">
      <c r="A5" s="6">
        <v>42553</v>
      </c>
      <c r="B5" s="23"/>
      <c r="F5" s="63">
        <v>42584</v>
      </c>
    </row>
    <row r="6" spans="1:7" x14ac:dyDescent="0.25">
      <c r="A6" s="6">
        <v>42554</v>
      </c>
      <c r="B6" s="23"/>
      <c r="F6" s="63">
        <v>42585</v>
      </c>
    </row>
    <row r="7" spans="1:7" x14ac:dyDescent="0.25">
      <c r="A7" s="6">
        <v>42555</v>
      </c>
      <c r="B7" s="23"/>
      <c r="F7" s="63">
        <v>42595</v>
      </c>
    </row>
    <row r="8" spans="1:7" x14ac:dyDescent="0.25">
      <c r="A8" s="6">
        <v>42556</v>
      </c>
      <c r="B8" s="23"/>
      <c r="F8" s="63">
        <v>42596</v>
      </c>
    </row>
    <row r="9" spans="1:7" x14ac:dyDescent="0.25">
      <c r="A9" s="6">
        <v>42557</v>
      </c>
      <c r="B9" s="23"/>
      <c r="F9" s="63">
        <v>42597</v>
      </c>
    </row>
    <row r="10" spans="1:7" x14ac:dyDescent="0.25">
      <c r="A10" s="6">
        <v>42558</v>
      </c>
      <c r="B10" s="23">
        <v>13.257142857142901</v>
      </c>
      <c r="F10" s="63">
        <v>42598</v>
      </c>
    </row>
    <row r="11" spans="1:7" x14ac:dyDescent="0.25">
      <c r="A11" s="6">
        <v>42559</v>
      </c>
      <c r="B11" s="23">
        <v>13.242857142857099</v>
      </c>
    </row>
    <row r="12" spans="1:7" x14ac:dyDescent="0.25">
      <c r="A12" s="6">
        <v>42560</v>
      </c>
      <c r="B12" s="23">
        <v>13.214285714285699</v>
      </c>
    </row>
    <row r="13" spans="1:7" x14ac:dyDescent="0.25">
      <c r="A13" s="6">
        <v>42561</v>
      </c>
      <c r="B13" s="23">
        <v>13.171428571428599</v>
      </c>
    </row>
    <row r="14" spans="1:7" x14ac:dyDescent="0.25">
      <c r="A14" s="6">
        <v>42562</v>
      </c>
      <c r="B14" s="23">
        <v>13.157142857142899</v>
      </c>
    </row>
    <row r="15" spans="1:7" x14ac:dyDescent="0.25">
      <c r="A15" s="6">
        <v>42563</v>
      </c>
      <c r="B15" s="23">
        <v>13.185714285714299</v>
      </c>
    </row>
    <row r="16" spans="1:7" x14ac:dyDescent="0.25">
      <c r="A16" s="6">
        <v>42564</v>
      </c>
      <c r="B16" s="23">
        <v>13.242857142857099</v>
      </c>
    </row>
    <row r="17" spans="1:2" x14ac:dyDescent="0.25">
      <c r="A17" s="6">
        <v>42565</v>
      </c>
      <c r="B17" s="23">
        <v>13.3</v>
      </c>
    </row>
    <row r="18" spans="1:2" x14ac:dyDescent="0.25">
      <c r="A18" s="6">
        <v>42566</v>
      </c>
      <c r="B18" s="23">
        <v>13.3571428571429</v>
      </c>
    </row>
    <row r="19" spans="1:2" x14ac:dyDescent="0.25">
      <c r="A19" s="6">
        <v>42567</v>
      </c>
      <c r="B19" s="23">
        <v>13.4428571428571</v>
      </c>
    </row>
    <row r="20" spans="1:2" x14ac:dyDescent="0.25">
      <c r="A20" s="6">
        <v>42568</v>
      </c>
      <c r="B20" s="23">
        <v>13.5428571428571</v>
      </c>
    </row>
    <row r="21" spans="1:2" x14ac:dyDescent="0.25">
      <c r="A21" s="6">
        <v>42569</v>
      </c>
      <c r="B21" s="23">
        <v>13.6142857142857</v>
      </c>
    </row>
    <row r="22" spans="1:2" x14ac:dyDescent="0.25">
      <c r="A22" s="6">
        <v>42570</v>
      </c>
      <c r="B22" s="23">
        <v>13.671428571428599</v>
      </c>
    </row>
    <row r="23" spans="1:2" x14ac:dyDescent="0.25">
      <c r="A23" s="6">
        <v>42571</v>
      </c>
      <c r="B23" s="23">
        <v>13.714285714285699</v>
      </c>
    </row>
    <row r="24" spans="1:2" x14ac:dyDescent="0.25">
      <c r="A24" s="6">
        <v>42572</v>
      </c>
      <c r="B24" s="23">
        <v>13.742857142857099</v>
      </c>
    </row>
    <row r="25" spans="1:2" x14ac:dyDescent="0.25">
      <c r="A25" s="6">
        <v>42573</v>
      </c>
      <c r="B25" s="23">
        <v>13.828571428571401</v>
      </c>
    </row>
    <row r="26" spans="1:2" x14ac:dyDescent="0.25">
      <c r="A26" s="6">
        <v>42574</v>
      </c>
      <c r="B26" s="23">
        <v>13.9</v>
      </c>
    </row>
    <row r="27" spans="1:2" x14ac:dyDescent="0.25">
      <c r="A27" s="6">
        <v>42575</v>
      </c>
      <c r="B27" s="23">
        <v>13.9428571428571</v>
      </c>
    </row>
    <row r="28" spans="1:2" x14ac:dyDescent="0.25">
      <c r="A28" s="6">
        <v>42576</v>
      </c>
      <c r="B28" s="23">
        <v>13.9714285714286</v>
      </c>
    </row>
    <row r="29" spans="1:2" x14ac:dyDescent="0.25">
      <c r="A29" s="6">
        <v>42577</v>
      </c>
      <c r="B29" s="23">
        <v>14</v>
      </c>
    </row>
    <row r="30" spans="1:2" x14ac:dyDescent="0.25">
      <c r="A30" s="6">
        <v>42578</v>
      </c>
      <c r="B30" s="23">
        <v>14.0285714285714</v>
      </c>
    </row>
    <row r="31" spans="1:2" x14ac:dyDescent="0.25">
      <c r="A31" s="6">
        <v>42579</v>
      </c>
      <c r="B31" s="23">
        <v>14.0857142857143</v>
      </c>
    </row>
    <row r="32" spans="1:2" x14ac:dyDescent="0.25">
      <c r="A32" s="6">
        <v>42580</v>
      </c>
      <c r="B32" s="23">
        <v>14.1</v>
      </c>
    </row>
    <row r="33" spans="1:2" x14ac:dyDescent="0.25">
      <c r="A33" s="6">
        <v>42581</v>
      </c>
      <c r="B33" s="23">
        <v>14.1428571428571</v>
      </c>
    </row>
    <row r="34" spans="1:2" x14ac:dyDescent="0.25">
      <c r="A34" s="6">
        <v>42582</v>
      </c>
      <c r="B34" s="23">
        <v>14.2</v>
      </c>
    </row>
    <row r="35" spans="1:2" x14ac:dyDescent="0.25">
      <c r="A35" s="6">
        <v>42583</v>
      </c>
      <c r="B35" s="23">
        <v>14.257142857142901</v>
      </c>
    </row>
    <row r="36" spans="1:2" x14ac:dyDescent="0.25">
      <c r="A36" s="6">
        <v>42584</v>
      </c>
      <c r="B36" s="23">
        <v>14.271428571428601</v>
      </c>
    </row>
    <row r="37" spans="1:2" x14ac:dyDescent="0.25">
      <c r="A37" s="6">
        <v>42585</v>
      </c>
      <c r="B37" s="23">
        <v>14.271428571428601</v>
      </c>
    </row>
    <row r="38" spans="1:2" x14ac:dyDescent="0.25">
      <c r="A38" s="6">
        <v>42586</v>
      </c>
      <c r="B38" s="23">
        <v>14.242857142857099</v>
      </c>
    </row>
    <row r="39" spans="1:2" x14ac:dyDescent="0.25">
      <c r="A39" s="6">
        <v>42587</v>
      </c>
      <c r="B39" s="23">
        <v>14.185714285714299</v>
      </c>
    </row>
    <row r="40" spans="1:2" x14ac:dyDescent="0.25">
      <c r="A40" s="6">
        <v>42588</v>
      </c>
      <c r="B40" s="23">
        <v>14.1142857142857</v>
      </c>
    </row>
    <row r="41" spans="1:2" x14ac:dyDescent="0.25">
      <c r="A41" s="6">
        <v>42589</v>
      </c>
      <c r="B41" s="23">
        <v>14.0428571428571</v>
      </c>
    </row>
    <row r="42" spans="1:2" x14ac:dyDescent="0.25">
      <c r="A42" s="6">
        <v>42590</v>
      </c>
      <c r="B42" s="23">
        <v>14.0285714285714</v>
      </c>
    </row>
    <row r="43" spans="1:2" x14ac:dyDescent="0.25">
      <c r="A43" s="6">
        <v>42591</v>
      </c>
      <c r="B43" s="23">
        <v>14.0714285714286</v>
      </c>
    </row>
    <row r="44" spans="1:2" x14ac:dyDescent="0.25">
      <c r="A44" s="6">
        <v>42592</v>
      </c>
      <c r="B44" s="23">
        <v>14.1285714285714</v>
      </c>
    </row>
    <row r="45" spans="1:2" x14ac:dyDescent="0.25">
      <c r="A45" s="6">
        <v>42593</v>
      </c>
      <c r="B45" s="23">
        <v>14.185714285714299</v>
      </c>
    </row>
    <row r="46" spans="1:2" x14ac:dyDescent="0.25">
      <c r="A46" s="6">
        <v>42594</v>
      </c>
      <c r="B46" s="23">
        <v>14.242857142857099</v>
      </c>
    </row>
    <row r="47" spans="1:2" x14ac:dyDescent="0.25">
      <c r="A47" s="6">
        <v>42595</v>
      </c>
      <c r="B47" s="23">
        <v>14.3</v>
      </c>
    </row>
    <row r="48" spans="1:2" x14ac:dyDescent="0.25">
      <c r="A48" s="6">
        <v>42596</v>
      </c>
      <c r="B48" s="23">
        <v>14.342857142857101</v>
      </c>
    </row>
    <row r="49" spans="1:2" x14ac:dyDescent="0.25">
      <c r="A49" s="6">
        <v>42597</v>
      </c>
      <c r="B49" s="23">
        <v>14.328571428571401</v>
      </c>
    </row>
    <row r="50" spans="1:2" x14ac:dyDescent="0.25">
      <c r="A50" s="6">
        <v>42598</v>
      </c>
      <c r="B50" s="23">
        <v>14.271428571428601</v>
      </c>
    </row>
    <row r="51" spans="1:2" x14ac:dyDescent="0.25">
      <c r="A51" s="6">
        <v>42599</v>
      </c>
      <c r="B51" s="23">
        <v>14.228571428571399</v>
      </c>
    </row>
    <row r="52" spans="1:2" x14ac:dyDescent="0.25">
      <c r="A52" s="6">
        <v>42600</v>
      </c>
      <c r="B52" s="23">
        <v>14.2</v>
      </c>
    </row>
    <row r="53" spans="1:2" x14ac:dyDescent="0.25">
      <c r="A53" s="6">
        <v>42601</v>
      </c>
      <c r="B53" s="23">
        <v>14.185714285714299</v>
      </c>
    </row>
    <row r="54" spans="1:2" x14ac:dyDescent="0.25">
      <c r="A54" s="6">
        <v>42602</v>
      </c>
      <c r="B54" s="23">
        <v>14.171428571428599</v>
      </c>
    </row>
    <row r="55" spans="1:2" x14ac:dyDescent="0.25">
      <c r="A55" s="6">
        <v>42603</v>
      </c>
      <c r="B55" s="23">
        <v>14.157142857142899</v>
      </c>
    </row>
    <row r="56" spans="1:2" x14ac:dyDescent="0.25">
      <c r="A56" s="6">
        <v>42604</v>
      </c>
      <c r="B56" s="23">
        <v>14.1428571428571</v>
      </c>
    </row>
    <row r="57" spans="1:2" x14ac:dyDescent="0.25">
      <c r="A57" s="6">
        <v>42605</v>
      </c>
      <c r="B57" s="23">
        <v>14.1285714285714</v>
      </c>
    </row>
    <row r="58" spans="1:2" x14ac:dyDescent="0.25">
      <c r="A58" s="6">
        <v>42606</v>
      </c>
      <c r="B58" s="23">
        <v>14.0571428571429</v>
      </c>
    </row>
    <row r="59" spans="1:2" x14ac:dyDescent="0.25">
      <c r="A59" s="6">
        <v>42607</v>
      </c>
      <c r="B59" s="23">
        <v>13.9714285714286</v>
      </c>
    </row>
    <row r="60" spans="1:2" x14ac:dyDescent="0.25">
      <c r="A60" s="6">
        <v>42608</v>
      </c>
      <c r="B60" s="23">
        <v>13.8857142857143</v>
      </c>
    </row>
    <row r="61" spans="1:2" x14ac:dyDescent="0.25">
      <c r="A61" s="6">
        <v>42609</v>
      </c>
      <c r="B61" s="23">
        <v>13.785714285714301</v>
      </c>
    </row>
    <row r="62" spans="1:2" x14ac:dyDescent="0.25">
      <c r="A62" s="6">
        <v>42610</v>
      </c>
      <c r="B62" s="23">
        <v>13.685714285714299</v>
      </c>
    </row>
    <row r="63" spans="1:2" x14ac:dyDescent="0.25">
      <c r="A63" s="6">
        <v>42611</v>
      </c>
      <c r="B63" s="23">
        <v>13.6142857142857</v>
      </c>
    </row>
    <row r="64" spans="1:2" x14ac:dyDescent="0.25">
      <c r="A64" s="6">
        <v>42612</v>
      </c>
      <c r="B64" s="23">
        <v>13.5857142857143</v>
      </c>
    </row>
    <row r="65" spans="1:2" x14ac:dyDescent="0.25">
      <c r="A65" s="6">
        <v>42613</v>
      </c>
      <c r="B65" s="23">
        <v>13.6</v>
      </c>
    </row>
  </sheetData>
  <pageMargins left="0.7" right="0.7" top="0.75" bottom="0.75" header="0.3" footer="0.3"/>
  <pageSetup scale="92" orientation="portrait" r:id="rId1"/>
  <colBreaks count="1" manualBreakCount="1">
    <brk id="8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/>
  </sheetViews>
  <sheetFormatPr defaultRowHeight="15" x14ac:dyDescent="0.25"/>
  <cols>
    <col min="2" max="2" width="11.855468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0.42578125" bestFit="1" customWidth="1"/>
    <col min="9" max="9" width="10.85546875" bestFit="1" customWidth="1"/>
    <col min="10" max="10" width="14" bestFit="1" customWidth="1"/>
    <col min="11" max="11" width="18.28515625" bestFit="1" customWidth="1"/>
    <col min="12" max="13" width="15" bestFit="1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customWidth="1"/>
    <col min="18" max="18" width="18" bestFit="1" customWidth="1"/>
    <col min="19" max="19" width="21" bestFit="1" customWidth="1"/>
    <col min="20" max="20" width="26.28515625" bestFit="1" customWidth="1"/>
    <col min="21" max="21" width="17.7109375" bestFit="1" customWidth="1"/>
    <col min="22" max="22" width="20.7109375" bestFit="1" customWidth="1"/>
    <col min="23" max="23" width="25" bestFit="1" customWidth="1"/>
    <col min="24" max="25" width="21.85546875" bestFit="1" customWidth="1"/>
    <col min="26" max="26" width="8" bestFit="1" customWidth="1"/>
    <col min="27" max="27" width="11" bestFit="1" customWidth="1"/>
    <col min="28" max="28" width="13.85546875" bestFit="1" customWidth="1"/>
    <col min="29" max="29" width="15.28515625" bestFit="1" customWidth="1"/>
    <col min="30" max="30" width="12" bestFit="1" customWidth="1"/>
    <col min="31" max="31" width="8.42578125" bestFit="1" customWidth="1"/>
    <col min="32" max="32" width="12.5703125" bestFit="1" customWidth="1"/>
    <col min="33" max="33" width="15.42578125" bestFit="1" customWidth="1"/>
    <col min="34" max="34" width="16.85546875" bestFit="1" customWidth="1"/>
    <col min="35" max="35" width="13.7109375" bestFit="1" customWidth="1"/>
    <col min="36" max="36" width="8.85546875" bestFit="1" customWidth="1"/>
    <col min="37" max="37" width="9.28515625" bestFit="1" customWidth="1"/>
    <col min="38" max="38" width="10.5703125" bestFit="1" customWidth="1"/>
    <col min="39" max="39" width="9.5703125" bestFit="1" customWidth="1"/>
    <col min="40" max="40" width="5.28515625" bestFit="1" customWidth="1"/>
    <col min="41" max="41" width="20.5703125" bestFit="1" customWidth="1"/>
    <col min="42" max="42" width="9.28515625" bestFit="1" customWidth="1"/>
    <col min="43" max="43" width="10.5703125" bestFit="1" customWidth="1"/>
    <col min="44" max="44" width="9.7109375" bestFit="1" customWidth="1"/>
    <col min="45" max="45" width="20.5703125" bestFit="1" customWidth="1"/>
    <col min="46" max="46" width="9.28515625" bestFit="1" customWidth="1"/>
    <col min="47" max="47" width="10.5703125" bestFit="1" customWidth="1"/>
    <col min="48" max="48" width="9.7109375" bestFit="1" customWidth="1"/>
    <col min="49" max="49" width="20.5703125" bestFit="1" customWidth="1"/>
    <col min="50" max="50" width="10.5703125" bestFit="1" customWidth="1"/>
    <col min="51" max="51" width="9.7109375" bestFit="1" customWidth="1"/>
    <col min="52" max="52" width="20.5703125" bestFit="1" customWidth="1"/>
    <col min="53" max="53" width="19.42578125" bestFit="1" customWidth="1"/>
    <col min="54" max="54" width="10.5703125" bestFit="1" customWidth="1"/>
    <col min="55" max="55" width="9.42578125" bestFit="1" customWidth="1"/>
    <col min="56" max="56" width="20.5703125" bestFit="1" customWidth="1"/>
    <col min="57" max="57" width="9.28515625" bestFit="1" customWidth="1"/>
    <col min="58" max="58" width="10.5703125" bestFit="1" customWidth="1"/>
    <col min="59" max="59" width="9.7109375" bestFit="1" customWidth="1"/>
    <col min="60" max="60" width="20.5703125" bestFit="1" customWidth="1"/>
    <col min="61" max="61" width="9.28515625" bestFit="1" customWidth="1"/>
    <col min="62" max="62" width="10.5703125" bestFit="1" customWidth="1"/>
    <col min="63" max="63" width="9.7109375" bestFit="1" customWidth="1"/>
    <col min="64" max="64" width="20.140625" bestFit="1" customWidth="1"/>
  </cols>
  <sheetData>
    <row r="1" spans="1:64" x14ac:dyDescent="0.25">
      <c r="A1" s="24" t="s">
        <v>47</v>
      </c>
      <c r="B1" s="24" t="s">
        <v>48</v>
      </c>
      <c r="C1" s="24" t="s">
        <v>49</v>
      </c>
      <c r="D1" s="24" t="s">
        <v>50</v>
      </c>
      <c r="E1" s="24" t="s">
        <v>51</v>
      </c>
      <c r="F1" s="24" t="s">
        <v>52</v>
      </c>
      <c r="G1" s="24" t="s">
        <v>53</v>
      </c>
      <c r="H1" s="24" t="s">
        <v>54</v>
      </c>
      <c r="I1" s="24" t="s">
        <v>55</v>
      </c>
      <c r="J1" s="24" t="s">
        <v>56</v>
      </c>
      <c r="K1" s="24" t="s">
        <v>57</v>
      </c>
      <c r="L1" s="24" t="s">
        <v>58</v>
      </c>
      <c r="M1" s="24" t="s">
        <v>59</v>
      </c>
      <c r="N1" s="24" t="s">
        <v>60</v>
      </c>
      <c r="O1" s="24" t="s">
        <v>61</v>
      </c>
      <c r="P1" s="24" t="s">
        <v>62</v>
      </c>
      <c r="Q1" s="24" t="s">
        <v>63</v>
      </c>
      <c r="R1" s="24" t="s">
        <v>64</v>
      </c>
      <c r="S1" s="24" t="s">
        <v>65</v>
      </c>
      <c r="T1" s="24" t="s">
        <v>66</v>
      </c>
      <c r="U1" s="24" t="s">
        <v>67</v>
      </c>
      <c r="V1" s="24" t="s">
        <v>68</v>
      </c>
      <c r="W1" s="24" t="s">
        <v>69</v>
      </c>
      <c r="X1" s="24" t="s">
        <v>70</v>
      </c>
      <c r="Y1" s="24" t="s">
        <v>71</v>
      </c>
      <c r="Z1" s="24" t="s">
        <v>72</v>
      </c>
      <c r="AA1" s="24" t="s">
        <v>73</v>
      </c>
      <c r="AB1" s="24" t="s">
        <v>74</v>
      </c>
      <c r="AC1" s="24" t="s">
        <v>75</v>
      </c>
      <c r="AD1" s="24" t="s">
        <v>76</v>
      </c>
      <c r="AE1" s="24" t="s">
        <v>77</v>
      </c>
      <c r="AF1" s="24" t="s">
        <v>78</v>
      </c>
      <c r="AG1" s="24" t="s">
        <v>79</v>
      </c>
      <c r="AH1" s="24" t="s">
        <v>80</v>
      </c>
      <c r="AI1" s="24" t="s">
        <v>81</v>
      </c>
      <c r="AJ1" s="24" t="s">
        <v>82</v>
      </c>
      <c r="AK1" s="24" t="s">
        <v>83</v>
      </c>
      <c r="AL1" s="24" t="s">
        <v>84</v>
      </c>
      <c r="AM1" s="24" t="s">
        <v>85</v>
      </c>
      <c r="AN1" s="24" t="s">
        <v>86</v>
      </c>
      <c r="AO1" s="24" t="s">
        <v>87</v>
      </c>
      <c r="AP1" s="24" t="s">
        <v>88</v>
      </c>
      <c r="AQ1" s="24" t="s">
        <v>89</v>
      </c>
      <c r="AR1" s="24" t="s">
        <v>90</v>
      </c>
      <c r="AS1" s="24" t="s">
        <v>91</v>
      </c>
      <c r="AT1" s="24" t="s">
        <v>92</v>
      </c>
      <c r="AU1" s="24" t="s">
        <v>93</v>
      </c>
      <c r="AV1" s="24" t="s">
        <v>94</v>
      </c>
      <c r="AW1" s="24" t="s">
        <v>95</v>
      </c>
      <c r="AX1" s="24" t="s">
        <v>96</v>
      </c>
      <c r="AY1" s="24" t="s">
        <v>97</v>
      </c>
      <c r="AZ1" s="24" t="s">
        <v>98</v>
      </c>
      <c r="BA1" s="24" t="s">
        <v>99</v>
      </c>
      <c r="BB1" s="24" t="s">
        <v>100</v>
      </c>
      <c r="BC1" s="24" t="s">
        <v>101</v>
      </c>
      <c r="BD1" s="24" t="s">
        <v>102</v>
      </c>
      <c r="BE1" s="24" t="s">
        <v>103</v>
      </c>
      <c r="BF1" s="24" t="s">
        <v>104</v>
      </c>
      <c r="BG1" s="24" t="s">
        <v>105</v>
      </c>
      <c r="BH1" s="24" t="s">
        <v>106</v>
      </c>
      <c r="BI1" s="24" t="s">
        <v>107</v>
      </c>
      <c r="BJ1" s="24" t="s">
        <v>108</v>
      </c>
      <c r="BK1" s="24" t="s">
        <v>109</v>
      </c>
      <c r="BL1" s="24" t="s">
        <v>110</v>
      </c>
    </row>
    <row r="2" spans="1:64" s="38" customFormat="1" ht="60" x14ac:dyDescent="0.25">
      <c r="A2" s="25" t="str">
        <f>StatSummary!$B$3</f>
        <v>stbl</v>
      </c>
      <c r="B2" s="25" t="str">
        <f>StatSummary!$B$8</f>
        <v>stbl16w_1154753_Summary</v>
      </c>
      <c r="C2" s="25" t="str">
        <f>StatSummary!$B$2</f>
        <v>Strawberry Creek - Lower</v>
      </c>
      <c r="D2" s="25">
        <f>StatSummary!$A$1</f>
        <v>2016</v>
      </c>
      <c r="E2" s="25" t="str">
        <f>StatSummary!$B$4</f>
        <v>Water</v>
      </c>
      <c r="F2" s="26">
        <f>StatSummary!$B$10</f>
        <v>42552</v>
      </c>
      <c r="G2" s="27">
        <f>StatSummary!$C$10</f>
        <v>42613</v>
      </c>
      <c r="H2" s="28">
        <f>StatSummary!$B$17</f>
        <v>13.68203225806452</v>
      </c>
      <c r="I2" s="28">
        <f>DailyStats!$B$71</f>
        <v>14.5</v>
      </c>
      <c r="J2" s="29">
        <f>DailyStats!$D$71</f>
        <v>42591.708333333336</v>
      </c>
      <c r="K2" s="30">
        <f>StatSummary!$E$16</f>
        <v>17</v>
      </c>
      <c r="L2" s="32">
        <f>DailyStats!$E$71</f>
        <v>42591.75</v>
      </c>
      <c r="M2" s="32">
        <f>DailyStats!$F$71</f>
        <v>42591.791666666664</v>
      </c>
      <c r="N2" s="41">
        <f>DailyStats!$B$70</f>
        <v>12.5</v>
      </c>
      <c r="O2" s="33">
        <f>DailyStats!$D$70</f>
        <v>42557.458333333336</v>
      </c>
      <c r="P2" s="30">
        <f>StatSummary!$E$15</f>
        <v>2</v>
      </c>
      <c r="Q2" s="34">
        <f>DailyStats!$E$70</f>
        <v>42557.5</v>
      </c>
      <c r="R2" s="28">
        <f>DailyStats!$B$75</f>
        <v>0.7</v>
      </c>
      <c r="S2" s="27">
        <f>DailyStats!$D$75</f>
        <v>42556</v>
      </c>
      <c r="T2" s="30">
        <f>StatSummary!$E$18</f>
        <v>2</v>
      </c>
      <c r="U2" s="28">
        <f>DailyStats!$B$76</f>
        <v>0.1</v>
      </c>
      <c r="V2" s="36">
        <f>DailyStats!$D$76</f>
        <v>42609</v>
      </c>
      <c r="W2" s="30">
        <f>StatSummary!$E$19</f>
        <v>2</v>
      </c>
      <c r="X2" s="42">
        <f>DailyStats!$E$76</f>
        <v>42610</v>
      </c>
      <c r="Y2" s="37">
        <f>DailyStats!$F$76</f>
        <v>0</v>
      </c>
      <c r="Z2" s="28">
        <f>StatSummary!$B$22</f>
        <v>14.190773809523799</v>
      </c>
      <c r="AB2" s="39">
        <f>MWAT!$F$4</f>
        <v>42596</v>
      </c>
      <c r="AC2" s="30">
        <f>StatSummary!$E$22</f>
        <v>2</v>
      </c>
      <c r="AD2" s="37">
        <f>MWAT!$F$5</f>
        <v>42597</v>
      </c>
      <c r="AE2" s="28">
        <f>StatSummary!$B$23</f>
        <v>14.342857142857101</v>
      </c>
      <c r="AF2" s="37"/>
      <c r="AG2" s="37">
        <f>MWMT!$F$4</f>
        <v>42583</v>
      </c>
      <c r="AH2" s="30">
        <f>StatSummary!$E$23</f>
        <v>7</v>
      </c>
      <c r="AI2" s="37">
        <f>MWMT!$F$5</f>
        <v>42584</v>
      </c>
      <c r="AJ2" s="40">
        <f>DailyStats!$B$78</f>
        <v>61.957999999999998</v>
      </c>
      <c r="AK2" s="40">
        <f>DailyStats!$B$77</f>
        <v>0</v>
      </c>
      <c r="AL2" s="25" t="s">
        <v>111</v>
      </c>
      <c r="AM2" s="40"/>
      <c r="AN2" s="25" t="s">
        <v>111</v>
      </c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25" t="s">
        <v>111</v>
      </c>
      <c r="BI2" s="25" t="s">
        <v>111</v>
      </c>
      <c r="BJ2" s="40"/>
      <c r="BK2" s="40"/>
      <c r="BL2" s="4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workbookViewId="0"/>
  </sheetViews>
  <sheetFormatPr defaultRowHeight="15" x14ac:dyDescent="0.25"/>
  <cols>
    <col min="2" max="2" width="9.570312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8" width="12.42578125" bestFit="1" customWidth="1"/>
  </cols>
  <sheetData>
    <row r="1" spans="1:18" x14ac:dyDescent="0.25">
      <c r="A1" s="24" t="s">
        <v>47</v>
      </c>
      <c r="B1" s="24" t="s">
        <v>48</v>
      </c>
      <c r="C1" s="24" t="s">
        <v>49</v>
      </c>
      <c r="D1" s="24" t="s">
        <v>50</v>
      </c>
      <c r="E1" s="24" t="s">
        <v>51</v>
      </c>
      <c r="F1" s="24" t="s">
        <v>52</v>
      </c>
      <c r="G1" s="24" t="s">
        <v>53</v>
      </c>
      <c r="H1" s="31" t="s">
        <v>112</v>
      </c>
      <c r="I1" s="31" t="s">
        <v>113</v>
      </c>
      <c r="J1" s="31" t="s">
        <v>114</v>
      </c>
      <c r="K1" s="31" t="s">
        <v>115</v>
      </c>
      <c r="L1" s="31" t="s">
        <v>116</v>
      </c>
      <c r="M1" s="31" t="s">
        <v>117</v>
      </c>
      <c r="N1" s="31" t="s">
        <v>121</v>
      </c>
      <c r="O1" s="31" t="s">
        <v>118</v>
      </c>
      <c r="P1" s="31" t="s">
        <v>119</v>
      </c>
      <c r="Q1" s="44" t="s">
        <v>120</v>
      </c>
      <c r="R1" s="44" t="s">
        <v>122</v>
      </c>
    </row>
    <row r="2" spans="1:18" x14ac:dyDescent="0.25">
      <c r="H2" s="35">
        <f>DailyStats!$F$70</f>
        <v>0</v>
      </c>
      <c r="I2" s="27">
        <f>DailyStats!$E$75</f>
        <v>42557</v>
      </c>
      <c r="J2" s="27">
        <f>DailyStats!$F$75</f>
        <v>0</v>
      </c>
      <c r="K2" s="37">
        <f>MWAT!$F$6</f>
        <v>0</v>
      </c>
      <c r="L2" s="37">
        <f>MWAT!$F$7</f>
        <v>0</v>
      </c>
      <c r="M2" s="37">
        <f>MWAT!$F$8</f>
        <v>0</v>
      </c>
      <c r="N2" s="37">
        <f>MWAT!$F$9</f>
        <v>0</v>
      </c>
      <c r="O2" s="15">
        <f>MWMT!$F$6</f>
        <v>42585</v>
      </c>
      <c r="P2" s="37">
        <f>MWMT!$F$7</f>
        <v>42595</v>
      </c>
      <c r="Q2" s="37">
        <f>MWMT!$F$8</f>
        <v>42596</v>
      </c>
      <c r="R2" s="37">
        <f>MWMT!$F$9</f>
        <v>42597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2017-04-21T16:30:48Z</dcterms:modified>
</cp:coreProperties>
</file>