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P2" i="9" l="1"/>
  <c r="O2" i="9"/>
  <c r="N2" i="9"/>
  <c r="M2" i="9"/>
  <c r="L2" i="9"/>
  <c r="K2" i="9"/>
  <c r="J2" i="9"/>
  <c r="H2" i="9"/>
  <c r="AK2" i="8"/>
  <c r="AJ2" i="8"/>
  <c r="Y2" i="8"/>
  <c r="M2" i="8"/>
  <c r="B7" i="1" l="1"/>
  <c r="F1" i="3"/>
  <c r="X2" i="9" l="1"/>
  <c r="W2" i="9"/>
  <c r="V2" i="9"/>
  <c r="U2" i="9"/>
  <c r="T2" i="9"/>
  <c r="S2" i="9"/>
  <c r="R2" i="9"/>
  <c r="Q2" i="9"/>
  <c r="I2" i="9"/>
  <c r="E2" i="9"/>
  <c r="D2" i="9"/>
  <c r="C2" i="9"/>
  <c r="B2" i="9"/>
  <c r="A2" i="9"/>
  <c r="AI2" i="8"/>
  <c r="AG2" i="8"/>
  <c r="AD2" i="8"/>
  <c r="AB2" i="8"/>
  <c r="X2" i="8"/>
  <c r="V2" i="8"/>
  <c r="S2" i="8"/>
  <c r="Q2" i="8"/>
  <c r="O2" i="8"/>
  <c r="L2" i="8"/>
  <c r="J2" i="8"/>
  <c r="E2" i="8"/>
  <c r="D2" i="8"/>
  <c r="C2" i="8"/>
  <c r="B2" i="8"/>
  <c r="A2" i="8"/>
  <c r="E4" i="5"/>
  <c r="B21" i="1" s="1"/>
  <c r="AE2" i="8" s="1"/>
  <c r="E4" i="4"/>
  <c r="B20" i="1" s="1"/>
  <c r="Z2" i="8" s="1"/>
  <c r="L1" i="3"/>
  <c r="G3" i="3"/>
  <c r="B73" i="2"/>
  <c r="B17" i="1" s="1"/>
  <c r="B72" i="2"/>
  <c r="R2" i="8" s="1"/>
  <c r="B71" i="2"/>
  <c r="B15" i="1" s="1"/>
  <c r="H2" i="8" s="1"/>
  <c r="B70" i="2"/>
  <c r="I2" i="8" s="1"/>
  <c r="B69" i="2"/>
  <c r="B13" i="1" s="1"/>
  <c r="A2" i="2"/>
  <c r="E21" i="1"/>
  <c r="AH2" i="8" s="1"/>
  <c r="C21" i="1"/>
  <c r="E20" i="1"/>
  <c r="AC2" i="8" s="1"/>
  <c r="C20" i="1"/>
  <c r="E17" i="1"/>
  <c r="W2" i="8" s="1"/>
  <c r="C17" i="1"/>
  <c r="E16" i="1"/>
  <c r="T2" i="8" s="1"/>
  <c r="C16" i="1"/>
  <c r="E14" i="1"/>
  <c r="K2" i="8" s="1"/>
  <c r="C14" i="1"/>
  <c r="E13" i="1"/>
  <c r="P2" i="8" s="1"/>
  <c r="C13" i="1"/>
  <c r="C9" i="1"/>
  <c r="F10" i="1" s="1"/>
  <c r="B9" i="1"/>
  <c r="B16" i="1" l="1"/>
  <c r="U2" i="8"/>
  <c r="B14" i="1"/>
  <c r="N2" i="8"/>
  <c r="F2" i="8"/>
  <c r="G2" i="3"/>
  <c r="G1" i="3"/>
  <c r="G2" i="8"/>
  <c r="G2" i="9"/>
  <c r="D10" i="1"/>
  <c r="F2" i="9"/>
</calcChain>
</file>

<file path=xl/sharedStrings.xml><?xml version="1.0" encoding="utf-8"?>
<sst xmlns="http://schemas.openxmlformats.org/spreadsheetml/2006/main" count="156" uniqueCount="135">
  <si>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</si>
  <si>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</si>
  <si>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</si>
  <si>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</si>
  <si>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</si>
  <si>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</si>
  <si>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</si>
  <si>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</si>
  <si>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</si>
  <si>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</si>
  <si>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</si>
  <si>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</si>
  <si>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</si>
  <si>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</si>
  <si>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</si>
  <si>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</si>
  <si>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</si>
  <si>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</si>
  <si>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</si>
  <si>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</si>
  <si>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</si>
  <si>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</si>
  <si>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</si>
  <si>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</si>
  <si>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</si>
  <si>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</si>
  <si>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</si>
  <si>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</si>
  <si>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</si>
  <si>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</si>
  <si>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</si>
  <si>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</si>
  <si>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</si>
  <si>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</si>
  <si>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</si>
  <si>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</si>
  <si>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</si>
  <si>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</si>
  <si>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</si>
  <si>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</si>
  <si>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</si>
  <si>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</si>
  <si>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</si>
  <si>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</si>
  <si>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</si>
  <si>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</si>
  <si>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</si>
  <si>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</si>
  <si>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</si>
  <si>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</si>
  <si>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</si>
  <si>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</si>
  <si>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</si>
  <si>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</si>
  <si>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</si>
  <si>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</si>
  <si>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</si>
  <si>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</si>
  <si>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</si>
  <si>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</si>
  <si>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</si>
  <si>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</si>
  <si>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</si>
  <si>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</si>
  <si>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</si>
  <si>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</si>
  <si>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</si>
  <si>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</si>
  <si>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</si>
  <si>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</si>
  <si>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</si>
  <si>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</si>
  <si>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</si>
  <si>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</si>
  <si>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</si>
  <si>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</si>
  <si>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</si>
  <si>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</si>
  <si>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</si>
  <si>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</si>
  <si>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</si>
  <si>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</si>
  <si>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</si>
  <si>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</si>
  <si>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</si>
  <si>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</si>
  <si>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</si>
  <si>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</si>
  <si>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</si>
  <si>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</si>
  <si>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</si>
  <si>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</si>
  <si>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</si>
  <si>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</si>
  <si>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</si>
  <si>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</si>
  <si>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</si>
  <si>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</si>
  <si>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</si>
  <si>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</si>
  <si>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</si>
  <si>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</si>
  <si>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</si>
  <si>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</si>
  <si>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</si>
  <si>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</si>
  <si>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</si>
  <si>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</si>
  <si>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</si>
  <si>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</si>
  <si>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</si>
  <si>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</si>
  <si>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</si>
  <si>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</si>
  <si>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</si>
  <si>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</si>
  <si>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</si>
  <si>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</si>
  <si>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</si>
  <si>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</si>
  <si>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</si>
  <si>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</si>
  <si>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</si>
  <si>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</si>
  <si>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</si>
  <si>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</si>
  <si>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</si>
  <si>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</si>
  <si>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Air</t>
  </si>
  <si>
    <t>Little Lost Man</t>
  </si>
  <si>
    <t>llm</t>
  </si>
  <si>
    <t>Air Temperature Data Summary</t>
  </si>
  <si>
    <t>N/A</t>
  </si>
  <si>
    <t>Air Temp. LLM10a_1150631.csv - [Corrected - Daily - Mean]</t>
  </si>
  <si>
    <t>Air Temp..LLM10a_1150631.csv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</si>
</sst>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6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3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4" fillId="0" borderId="0" xfId="0" applyNumberFormat="1" applyFont="1" applyAlignment="1">
      <alignment horizontal="left"/>
    </xf>
    <xf numFmtId="14" fontId="11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1" fillId="3" borderId="0" xfId="1" applyFont="1" applyFill="1" applyBorder="1" applyAlignment="1">
      <alignment horizontal="left"/>
    </xf>
    <xf numFmtId="0" fontId="11" fillId="4" borderId="0" xfId="1" applyFont="1" applyFill="1" applyBorder="1" applyAlignment="1">
      <alignment horizontal="left"/>
    </xf>
    <xf numFmtId="0" fontId="11" fillId="0" borderId="0" xfId="1" applyFont="1" applyFill="1" applyBorder="1" applyAlignment="1">
      <alignment horizontal="left"/>
    </xf>
    <xf numFmtId="165" fontId="11" fillId="0" borderId="0" xfId="1" applyNumberFormat="1" applyFont="1" applyFill="1" applyBorder="1" applyAlignment="1">
      <alignment horizontal="left"/>
    </xf>
    <xf numFmtId="14" fontId="11" fillId="0" borderId="0" xfId="1" applyNumberFormat="1" applyFont="1" applyFill="1" applyBorder="1" applyAlignment="1">
      <alignment horizontal="left"/>
    </xf>
    <xf numFmtId="14" fontId="11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1" fillId="0" borderId="0" xfId="1" applyNumberFormat="1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left"/>
    </xf>
    <xf numFmtId="1" fontId="11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2" fillId="0" borderId="0" xfId="0" applyNumberFormat="1" applyFont="1" applyBorder="1" applyAlignment="1">
      <alignment horizontal="right"/>
    </xf>
    <xf numFmtId="164" fontId="11" fillId="0" borderId="0" xfId="1" applyNumberFormat="1" applyFont="1" applyBorder="1" applyAlignment="1">
      <alignment horizontal="left"/>
    </xf>
    <xf numFmtId="14" fontId="12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2" fillId="0" borderId="0" xfId="0" applyNumberFormat="1" applyFont="1" applyFill="1" applyBorder="1" applyAlignment="1">
      <alignment horizontal="right"/>
    </xf>
    <xf numFmtId="0" fontId="11" fillId="0" borderId="0" xfId="1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3" fillId="0" borderId="0" xfId="0" applyNumberFormat="1" applyFont="1"/>
    <xf numFmtId="165" fontId="16" fillId="0" borderId="0" xfId="0" applyNumberFormat="1" applyFont="1" applyBorder="1" applyAlignment="1">
      <alignment horizontal="left"/>
    </xf>
    <xf numFmtId="164" fontId="16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llm10a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6.4269999999999996</c:v>
                </c:pt>
                <c:pt idx="1">
                  <c:v>4.609</c:v>
                </c:pt>
                <c:pt idx="2">
                  <c:v>6.9139999999999997</c:v>
                </c:pt>
                <c:pt idx="3">
                  <c:v>8.8119999999999994</c:v>
                </c:pt>
                <c:pt idx="4">
                  <c:v>7.8019999999999996</c:v>
                </c:pt>
                <c:pt idx="5">
                  <c:v>7.819</c:v>
                </c:pt>
                <c:pt idx="6">
                  <c:v>4.9740000000000002</c:v>
                </c:pt>
                <c:pt idx="7">
                  <c:v>4.7960000000000003</c:v>
                </c:pt>
                <c:pt idx="8">
                  <c:v>6.9269999999999996</c:v>
                </c:pt>
                <c:pt idx="9">
                  <c:v>7.8280000000000003</c:v>
                </c:pt>
                <c:pt idx="10">
                  <c:v>6.27</c:v>
                </c:pt>
                <c:pt idx="11">
                  <c:v>6.9569999999999999</c:v>
                </c:pt>
                <c:pt idx="12">
                  <c:v>6.7329999999999997</c:v>
                </c:pt>
                <c:pt idx="13">
                  <c:v>8.8650000000000002</c:v>
                </c:pt>
                <c:pt idx="14">
                  <c:v>7.9240000000000004</c:v>
                </c:pt>
                <c:pt idx="15">
                  <c:v>7.8620000000000001</c:v>
                </c:pt>
                <c:pt idx="16">
                  <c:v>7.85</c:v>
                </c:pt>
                <c:pt idx="17">
                  <c:v>4.4020000000000001</c:v>
                </c:pt>
                <c:pt idx="18">
                  <c:v>6.7370000000000001</c:v>
                </c:pt>
                <c:pt idx="19">
                  <c:v>5.5460000000000003</c:v>
                </c:pt>
                <c:pt idx="20">
                  <c:v>4.8</c:v>
                </c:pt>
                <c:pt idx="21">
                  <c:v>7.84</c:v>
                </c:pt>
                <c:pt idx="22">
                  <c:v>7.0460000000000003</c:v>
                </c:pt>
                <c:pt idx="23">
                  <c:v>7.6029999999999998</c:v>
                </c:pt>
                <c:pt idx="24">
                  <c:v>7.2930000000000001</c:v>
                </c:pt>
                <c:pt idx="25">
                  <c:v>4.4020000000000001</c:v>
                </c:pt>
                <c:pt idx="26">
                  <c:v>2.6389999999999998</c:v>
                </c:pt>
                <c:pt idx="27">
                  <c:v>4.2119999999999997</c:v>
                </c:pt>
                <c:pt idx="28">
                  <c:v>6.2229999999999999</c:v>
                </c:pt>
                <c:pt idx="29">
                  <c:v>3.5</c:v>
                </c:pt>
                <c:pt idx="30">
                  <c:v>4.6310000000000002</c:v>
                </c:pt>
                <c:pt idx="31">
                  <c:v>6.1829999999999998</c:v>
                </c:pt>
                <c:pt idx="32">
                  <c:v>3.58</c:v>
                </c:pt>
                <c:pt idx="33">
                  <c:v>5.3760000000000003</c:v>
                </c:pt>
                <c:pt idx="34">
                  <c:v>3.1139999999999999</c:v>
                </c:pt>
                <c:pt idx="35">
                  <c:v>5.6820000000000004</c:v>
                </c:pt>
                <c:pt idx="36">
                  <c:v>6.5720000000000001</c:v>
                </c:pt>
                <c:pt idx="37">
                  <c:v>6.7539999999999996</c:v>
                </c:pt>
                <c:pt idx="38">
                  <c:v>6.431</c:v>
                </c:pt>
                <c:pt idx="39">
                  <c:v>2.4550000000000001</c:v>
                </c:pt>
                <c:pt idx="40">
                  <c:v>3.2029999999999998</c:v>
                </c:pt>
                <c:pt idx="41">
                  <c:v>2.8650000000000002</c:v>
                </c:pt>
                <c:pt idx="42">
                  <c:v>7.9379999999999997</c:v>
                </c:pt>
                <c:pt idx="43">
                  <c:v>8.2040000000000006</c:v>
                </c:pt>
                <c:pt idx="44">
                  <c:v>7.0330000000000004</c:v>
                </c:pt>
                <c:pt idx="45">
                  <c:v>6.4530000000000003</c:v>
                </c:pt>
                <c:pt idx="46">
                  <c:v>5.01</c:v>
                </c:pt>
                <c:pt idx="47">
                  <c:v>3.5640000000000001</c:v>
                </c:pt>
                <c:pt idx="48">
                  <c:v>2.113</c:v>
                </c:pt>
                <c:pt idx="49">
                  <c:v>6.2389999999999999</c:v>
                </c:pt>
                <c:pt idx="50">
                  <c:v>7.3319999999999999</c:v>
                </c:pt>
                <c:pt idx="51">
                  <c:v>2.1230000000000002</c:v>
                </c:pt>
                <c:pt idx="52">
                  <c:v>6.2779999999999996</c:v>
                </c:pt>
                <c:pt idx="53">
                  <c:v>9.9969999999999999</c:v>
                </c:pt>
                <c:pt idx="54">
                  <c:v>8.7010000000000005</c:v>
                </c:pt>
                <c:pt idx="55">
                  <c:v>8.2899999999999991</c:v>
                </c:pt>
                <c:pt idx="56">
                  <c:v>4.1349999999999998</c:v>
                </c:pt>
                <c:pt idx="57">
                  <c:v>8.3970000000000002</c:v>
                </c:pt>
                <c:pt idx="58">
                  <c:v>3.53</c:v>
                </c:pt>
                <c:pt idx="59">
                  <c:v>6.5970000000000004</c:v>
                </c:pt>
                <c:pt idx="60">
                  <c:v>4.5860000000000003</c:v>
                </c:pt>
                <c:pt idx="61">
                  <c:v>6.3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53408"/>
        <c:axId val="115345280"/>
      </c:scatterChart>
      <c:valAx>
        <c:axId val="101153408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5345280"/>
        <c:crosses val="autoZero"/>
        <c:crossBetween val="midCat"/>
      </c:valAx>
      <c:valAx>
        <c:axId val="115345280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115340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llm10a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16.155428571428601</c:v>
                </c:pt>
                <c:pt idx="1">
                  <c:v>16.278285714285701</c:v>
                </c:pt>
                <c:pt idx="2">
                  <c:v>16.703571428571401</c:v>
                </c:pt>
                <c:pt idx="3">
                  <c:v>17.0947142857143</c:v>
                </c:pt>
                <c:pt idx="4">
                  <c:v>17.1864285714286</c:v>
                </c:pt>
                <c:pt idx="5">
                  <c:v>17.247571428571401</c:v>
                </c:pt>
                <c:pt idx="6">
                  <c:v>17.1488571428571</c:v>
                </c:pt>
                <c:pt idx="7">
                  <c:v>17.6557142857143</c:v>
                </c:pt>
                <c:pt idx="8">
                  <c:v>18.186142857142901</c:v>
                </c:pt>
                <c:pt idx="9">
                  <c:v>18.274428571428601</c:v>
                </c:pt>
                <c:pt idx="10">
                  <c:v>18.2845714285714</c:v>
                </c:pt>
                <c:pt idx="11">
                  <c:v>17.9207142857143</c:v>
                </c:pt>
                <c:pt idx="12">
                  <c:v>17.9241428571429</c:v>
                </c:pt>
                <c:pt idx="13">
                  <c:v>17.9922857142857</c:v>
                </c:pt>
                <c:pt idx="14">
                  <c:v>17.5025714285714</c:v>
                </c:pt>
                <c:pt idx="15">
                  <c:v>17.4278571428571</c:v>
                </c:pt>
                <c:pt idx="16">
                  <c:v>17.2274285714286</c:v>
                </c:pt>
                <c:pt idx="17">
                  <c:v>17.122142857142901</c:v>
                </c:pt>
                <c:pt idx="18">
                  <c:v>17.350142857142899</c:v>
                </c:pt>
                <c:pt idx="19">
                  <c:v>17.033857142857102</c:v>
                </c:pt>
                <c:pt idx="20">
                  <c:v>16.548857142857099</c:v>
                </c:pt>
                <c:pt idx="21">
                  <c:v>16.565857142857102</c:v>
                </c:pt>
                <c:pt idx="22">
                  <c:v>16.3348571428571</c:v>
                </c:pt>
                <c:pt idx="23">
                  <c:v>15.9225714285714</c:v>
                </c:pt>
                <c:pt idx="24">
                  <c:v>15.756</c:v>
                </c:pt>
                <c:pt idx="25">
                  <c:v>15.813714285714299</c:v>
                </c:pt>
                <c:pt idx="26">
                  <c:v>15.776142857142901</c:v>
                </c:pt>
                <c:pt idx="27">
                  <c:v>16.2611428571429</c:v>
                </c:pt>
                <c:pt idx="28">
                  <c:v>16.087</c:v>
                </c:pt>
                <c:pt idx="29">
                  <c:v>15.9644285714286</c:v>
                </c:pt>
                <c:pt idx="30">
                  <c:v>16.431142857142898</c:v>
                </c:pt>
                <c:pt idx="31">
                  <c:v>16.6962857142857</c:v>
                </c:pt>
                <c:pt idx="32">
                  <c:v>16.832142857142902</c:v>
                </c:pt>
                <c:pt idx="33">
                  <c:v>16.695571428571402</c:v>
                </c:pt>
                <c:pt idx="34">
                  <c:v>16.399000000000001</c:v>
                </c:pt>
                <c:pt idx="35">
                  <c:v>16.460571428571399</c:v>
                </c:pt>
                <c:pt idx="36">
                  <c:v>16.810714285714301</c:v>
                </c:pt>
                <c:pt idx="37">
                  <c:v>16.960142857142898</c:v>
                </c:pt>
                <c:pt idx="38">
                  <c:v>16.899000000000001</c:v>
                </c:pt>
                <c:pt idx="39">
                  <c:v>16.623857142857101</c:v>
                </c:pt>
                <c:pt idx="40">
                  <c:v>16.961285714285701</c:v>
                </c:pt>
                <c:pt idx="41">
                  <c:v>16.992000000000001</c:v>
                </c:pt>
                <c:pt idx="42">
                  <c:v>17.009</c:v>
                </c:pt>
                <c:pt idx="43">
                  <c:v>16.998857142857101</c:v>
                </c:pt>
                <c:pt idx="44">
                  <c:v>16.961428571428598</c:v>
                </c:pt>
                <c:pt idx="45">
                  <c:v>16.3921428571429</c:v>
                </c:pt>
                <c:pt idx="46">
                  <c:v>16.548428571428602</c:v>
                </c:pt>
                <c:pt idx="47">
                  <c:v>16.922142857142902</c:v>
                </c:pt>
                <c:pt idx="48">
                  <c:v>17.697714285714301</c:v>
                </c:pt>
                <c:pt idx="49">
                  <c:v>18.490285714285701</c:v>
                </c:pt>
                <c:pt idx="50">
                  <c:v>18.068571428571399</c:v>
                </c:pt>
                <c:pt idx="51">
                  <c:v>17.912285714285701</c:v>
                </c:pt>
                <c:pt idx="52">
                  <c:v>17.9637142857143</c:v>
                </c:pt>
                <c:pt idx="53">
                  <c:v>17.613285714285698</c:v>
                </c:pt>
                <c:pt idx="54">
                  <c:v>16.847428571428601</c:v>
                </c:pt>
                <c:pt idx="55">
                  <c:v>16.347857142857102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12.092428571427901</c:v>
                </c:pt>
                <c:pt idx="1">
                  <c:v>12.302199404761399</c:v>
                </c:pt>
                <c:pt idx="2">
                  <c:v>12.4534583333329</c:v>
                </c:pt>
                <c:pt idx="3">
                  <c:v>12.687752976190099</c:v>
                </c:pt>
                <c:pt idx="4">
                  <c:v>12.9521249999997</c:v>
                </c:pt>
                <c:pt idx="5">
                  <c:v>13.0511666666668</c:v>
                </c:pt>
                <c:pt idx="6">
                  <c:v>13.071321428571601</c:v>
                </c:pt>
                <c:pt idx="7">
                  <c:v>13.2466041666666</c:v>
                </c:pt>
                <c:pt idx="8">
                  <c:v>13.450541666666499</c:v>
                </c:pt>
                <c:pt idx="9">
                  <c:v>13.4782886904759</c:v>
                </c:pt>
                <c:pt idx="10">
                  <c:v>13.4842916666663</c:v>
                </c:pt>
                <c:pt idx="11">
                  <c:v>13.289068452380899</c:v>
                </c:pt>
                <c:pt idx="12">
                  <c:v>13.236675595237701</c:v>
                </c:pt>
                <c:pt idx="13">
                  <c:v>13.264919642857199</c:v>
                </c:pt>
                <c:pt idx="14">
                  <c:v>13.1037172619051</c:v>
                </c:pt>
                <c:pt idx="15">
                  <c:v>13.003023809524</c:v>
                </c:pt>
                <c:pt idx="16">
                  <c:v>12.8957648809526</c:v>
                </c:pt>
                <c:pt idx="17">
                  <c:v>12.819449404762199</c:v>
                </c:pt>
                <c:pt idx="18">
                  <c:v>12.804648809523799</c:v>
                </c:pt>
                <c:pt idx="19">
                  <c:v>12.750416666666601</c:v>
                </c:pt>
                <c:pt idx="20">
                  <c:v>12.6333244047616</c:v>
                </c:pt>
                <c:pt idx="21">
                  <c:v>12.6864642857141</c:v>
                </c:pt>
                <c:pt idx="22">
                  <c:v>12.5700595238098</c:v>
                </c:pt>
                <c:pt idx="23">
                  <c:v>12.4460208333333</c:v>
                </c:pt>
                <c:pt idx="24">
                  <c:v>12.5302321428572</c:v>
                </c:pt>
                <c:pt idx="25">
                  <c:v>12.6431041666669</c:v>
                </c:pt>
                <c:pt idx="26">
                  <c:v>12.719428571428701</c:v>
                </c:pt>
                <c:pt idx="27">
                  <c:v>12.864151785714601</c:v>
                </c:pt>
                <c:pt idx="28">
                  <c:v>12.8170416666668</c:v>
                </c:pt>
                <c:pt idx="29">
                  <c:v>12.7910059523812</c:v>
                </c:pt>
                <c:pt idx="30">
                  <c:v>12.927601190477001</c:v>
                </c:pt>
                <c:pt idx="31">
                  <c:v>12.9983839285721</c:v>
                </c:pt>
                <c:pt idx="32">
                  <c:v>13.0442172619057</c:v>
                </c:pt>
                <c:pt idx="33">
                  <c:v>13.0063690476197</c:v>
                </c:pt>
                <c:pt idx="34">
                  <c:v>12.989788690476599</c:v>
                </c:pt>
                <c:pt idx="35">
                  <c:v>13.075410714286001</c:v>
                </c:pt>
                <c:pt idx="36">
                  <c:v>13.165883928571301</c:v>
                </c:pt>
                <c:pt idx="37">
                  <c:v>13.1239166666664</c:v>
                </c:pt>
                <c:pt idx="38">
                  <c:v>12.9863095238096</c:v>
                </c:pt>
                <c:pt idx="39">
                  <c:v>12.8502083333332</c:v>
                </c:pt>
                <c:pt idx="40">
                  <c:v>12.919360119047701</c:v>
                </c:pt>
                <c:pt idx="41">
                  <c:v>12.977678571428701</c:v>
                </c:pt>
                <c:pt idx="42">
                  <c:v>13.054232142857201</c:v>
                </c:pt>
                <c:pt idx="43">
                  <c:v>13.199065476190301</c:v>
                </c:pt>
                <c:pt idx="44">
                  <c:v>13.289005952380901</c:v>
                </c:pt>
                <c:pt idx="45">
                  <c:v>13.250693452380601</c:v>
                </c:pt>
                <c:pt idx="46">
                  <c:v>13.345776785713801</c:v>
                </c:pt>
                <c:pt idx="47">
                  <c:v>13.322991071428</c:v>
                </c:pt>
                <c:pt idx="48">
                  <c:v>13.5265803571421</c:v>
                </c:pt>
                <c:pt idx="49">
                  <c:v>13.706809523809101</c:v>
                </c:pt>
                <c:pt idx="50">
                  <c:v>13.574226190475599</c:v>
                </c:pt>
                <c:pt idx="51">
                  <c:v>13.3998809523803</c:v>
                </c:pt>
                <c:pt idx="52">
                  <c:v>13.418624999999301</c:v>
                </c:pt>
                <c:pt idx="53">
                  <c:v>13.155863095237599</c:v>
                </c:pt>
                <c:pt idx="54">
                  <c:v>13.0044791666664</c:v>
                </c:pt>
                <c:pt idx="55">
                  <c:v>12.7657076863348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036672"/>
        <c:axId val="91063040"/>
      </c:scatterChart>
      <c:valAx>
        <c:axId val="91036672"/>
        <c:scaling>
          <c:orientation val="minMax"/>
          <c:max val="40421"/>
          <c:min val="40360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1063040"/>
        <c:crosses val="autoZero"/>
        <c:crossBetween val="midCat"/>
      </c:valAx>
      <c:valAx>
        <c:axId val="91063040"/>
        <c:scaling>
          <c:orientation val="minMax"/>
          <c:max val="30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103667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llm10a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14.696999999999999</c:v>
                </c:pt>
                <c:pt idx="1">
                  <c:v>15.223000000000001</c:v>
                </c:pt>
                <c:pt idx="2">
                  <c:v>15.557</c:v>
                </c:pt>
                <c:pt idx="3">
                  <c:v>17.652999999999999</c:v>
                </c:pt>
                <c:pt idx="4">
                  <c:v>17.558</c:v>
                </c:pt>
                <c:pt idx="5">
                  <c:v>17.106000000000002</c:v>
                </c:pt>
                <c:pt idx="6">
                  <c:v>15.294</c:v>
                </c:pt>
                <c:pt idx="7">
                  <c:v>15.557</c:v>
                </c:pt>
                <c:pt idx="8">
                  <c:v>18.2</c:v>
                </c:pt>
                <c:pt idx="9">
                  <c:v>18.295000000000002</c:v>
                </c:pt>
                <c:pt idx="10">
                  <c:v>18.295000000000002</c:v>
                </c:pt>
                <c:pt idx="11">
                  <c:v>17.986000000000001</c:v>
                </c:pt>
                <c:pt idx="12">
                  <c:v>16.414999999999999</c:v>
                </c:pt>
                <c:pt idx="13">
                  <c:v>18.841999999999999</c:v>
                </c:pt>
                <c:pt idx="14">
                  <c:v>19.27</c:v>
                </c:pt>
                <c:pt idx="15">
                  <c:v>18.818000000000001</c:v>
                </c:pt>
                <c:pt idx="16">
                  <c:v>18.366</c:v>
                </c:pt>
                <c:pt idx="17">
                  <c:v>15.747999999999999</c:v>
                </c:pt>
                <c:pt idx="18">
                  <c:v>18.010000000000002</c:v>
                </c:pt>
                <c:pt idx="19">
                  <c:v>16.891999999999999</c:v>
                </c:pt>
                <c:pt idx="20">
                  <c:v>15.414</c:v>
                </c:pt>
                <c:pt idx="21">
                  <c:v>18.747</c:v>
                </c:pt>
                <c:pt idx="22">
                  <c:v>17.414999999999999</c:v>
                </c:pt>
                <c:pt idx="23">
                  <c:v>17.629000000000001</c:v>
                </c:pt>
                <c:pt idx="24">
                  <c:v>17.344000000000001</c:v>
                </c:pt>
                <c:pt idx="25">
                  <c:v>15.795999999999999</c:v>
                </c:pt>
                <c:pt idx="26">
                  <c:v>13.497</c:v>
                </c:pt>
                <c:pt idx="27">
                  <c:v>15.532999999999999</c:v>
                </c:pt>
                <c:pt idx="28">
                  <c:v>17.13</c:v>
                </c:pt>
                <c:pt idx="29">
                  <c:v>14.529</c:v>
                </c:pt>
                <c:pt idx="30">
                  <c:v>16.463000000000001</c:v>
                </c:pt>
                <c:pt idx="31">
                  <c:v>17.748000000000001</c:v>
                </c:pt>
                <c:pt idx="32">
                  <c:v>15.532999999999999</c:v>
                </c:pt>
                <c:pt idx="33">
                  <c:v>16.891999999999999</c:v>
                </c:pt>
                <c:pt idx="34">
                  <c:v>14.314</c:v>
                </c:pt>
                <c:pt idx="35">
                  <c:v>16.271999999999998</c:v>
                </c:pt>
                <c:pt idx="36">
                  <c:v>17.795999999999999</c:v>
                </c:pt>
                <c:pt idx="37">
                  <c:v>18.318999999999999</c:v>
                </c:pt>
                <c:pt idx="38">
                  <c:v>18.699000000000002</c:v>
                </c:pt>
                <c:pt idx="39">
                  <c:v>14.577</c:v>
                </c:pt>
                <c:pt idx="40">
                  <c:v>14.816000000000001</c:v>
                </c:pt>
                <c:pt idx="41">
                  <c:v>14.744999999999999</c:v>
                </c:pt>
                <c:pt idx="42">
                  <c:v>18.722999999999999</c:v>
                </c:pt>
                <c:pt idx="43">
                  <c:v>18.841999999999999</c:v>
                </c:pt>
                <c:pt idx="44">
                  <c:v>17.890999999999998</c:v>
                </c:pt>
                <c:pt idx="45">
                  <c:v>16.773</c:v>
                </c:pt>
                <c:pt idx="46">
                  <c:v>16.939</c:v>
                </c:pt>
                <c:pt idx="47">
                  <c:v>15.031000000000001</c:v>
                </c:pt>
                <c:pt idx="48">
                  <c:v>14.864000000000001</c:v>
                </c:pt>
                <c:pt idx="49">
                  <c:v>18.652000000000001</c:v>
                </c:pt>
                <c:pt idx="50">
                  <c:v>18.579999999999998</c:v>
                </c:pt>
                <c:pt idx="51">
                  <c:v>13.906000000000001</c:v>
                </c:pt>
                <c:pt idx="52">
                  <c:v>17.867000000000001</c:v>
                </c:pt>
                <c:pt idx="53">
                  <c:v>19.555</c:v>
                </c:pt>
                <c:pt idx="54">
                  <c:v>20.46</c:v>
                </c:pt>
                <c:pt idx="55">
                  <c:v>20.411999999999999</c:v>
                </c:pt>
                <c:pt idx="56">
                  <c:v>15.7</c:v>
                </c:pt>
                <c:pt idx="57">
                  <c:v>17.486000000000001</c:v>
                </c:pt>
                <c:pt idx="58">
                  <c:v>14.266</c:v>
                </c:pt>
                <c:pt idx="59">
                  <c:v>15.414</c:v>
                </c:pt>
                <c:pt idx="60">
                  <c:v>14.194000000000001</c:v>
                </c:pt>
                <c:pt idx="61">
                  <c:v>16.963000000000001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11.223000000000001</c:v>
                </c:pt>
                <c:pt idx="1">
                  <c:v>12.445</c:v>
                </c:pt>
                <c:pt idx="2">
                  <c:v>11.48</c:v>
                </c:pt>
                <c:pt idx="3">
                  <c:v>12.301</c:v>
                </c:pt>
                <c:pt idx="4">
                  <c:v>12.648</c:v>
                </c:pt>
                <c:pt idx="5">
                  <c:v>12.401999999999999</c:v>
                </c:pt>
                <c:pt idx="6">
                  <c:v>12.148</c:v>
                </c:pt>
                <c:pt idx="7">
                  <c:v>12.691000000000001</c:v>
                </c:pt>
                <c:pt idx="8">
                  <c:v>13.504</c:v>
                </c:pt>
                <c:pt idx="9">
                  <c:v>13.12</c:v>
                </c:pt>
                <c:pt idx="10">
                  <c:v>14.151</c:v>
                </c:pt>
                <c:pt idx="11">
                  <c:v>13.340999999999999</c:v>
                </c:pt>
                <c:pt idx="12">
                  <c:v>12.542999999999999</c:v>
                </c:pt>
                <c:pt idx="13">
                  <c:v>13.375</c:v>
                </c:pt>
                <c:pt idx="14">
                  <c:v>14.119</c:v>
                </c:pt>
                <c:pt idx="15">
                  <c:v>13.698</c:v>
                </c:pt>
                <c:pt idx="16">
                  <c:v>13.162000000000001</c:v>
                </c:pt>
                <c:pt idx="17">
                  <c:v>12.785</c:v>
                </c:pt>
                <c:pt idx="18">
                  <c:v>12.974</c:v>
                </c:pt>
                <c:pt idx="19">
                  <c:v>12.741</c:v>
                </c:pt>
                <c:pt idx="20">
                  <c:v>12.246</c:v>
                </c:pt>
                <c:pt idx="21">
                  <c:v>13.414</c:v>
                </c:pt>
                <c:pt idx="22">
                  <c:v>12.948</c:v>
                </c:pt>
                <c:pt idx="23">
                  <c:v>12.628</c:v>
                </c:pt>
                <c:pt idx="24">
                  <c:v>12.680999999999999</c:v>
                </c:pt>
                <c:pt idx="25">
                  <c:v>12.595000000000001</c:v>
                </c:pt>
                <c:pt idx="26">
                  <c:v>11.920999999999999</c:v>
                </c:pt>
                <c:pt idx="27">
                  <c:v>12.618</c:v>
                </c:pt>
                <c:pt idx="28">
                  <c:v>12.599</c:v>
                </c:pt>
                <c:pt idx="29">
                  <c:v>12.079000000000001</c:v>
                </c:pt>
                <c:pt idx="30">
                  <c:v>13.218</c:v>
                </c:pt>
                <c:pt idx="31">
                  <c:v>13.471</c:v>
                </c:pt>
                <c:pt idx="32">
                  <c:v>13.129</c:v>
                </c:pt>
                <c:pt idx="33">
                  <c:v>12.935</c:v>
                </c:pt>
                <c:pt idx="34">
                  <c:v>12.288</c:v>
                </c:pt>
                <c:pt idx="35">
                  <c:v>12.417</c:v>
                </c:pt>
                <c:pt idx="36">
                  <c:v>13.036</c:v>
                </c:pt>
                <c:pt idx="37">
                  <c:v>13.712999999999999</c:v>
                </c:pt>
                <c:pt idx="38">
                  <c:v>13.792</c:v>
                </c:pt>
                <c:pt idx="39">
                  <c:v>12.864000000000001</c:v>
                </c:pt>
                <c:pt idx="40">
                  <c:v>12.818</c:v>
                </c:pt>
                <c:pt idx="41">
                  <c:v>12.888</c:v>
                </c:pt>
                <c:pt idx="42">
                  <c:v>13.05</c:v>
                </c:pt>
                <c:pt idx="43">
                  <c:v>12.742000000000001</c:v>
                </c:pt>
                <c:pt idx="44">
                  <c:v>12.75</c:v>
                </c:pt>
                <c:pt idx="45">
                  <c:v>12.839</c:v>
                </c:pt>
                <c:pt idx="46">
                  <c:v>13.348000000000001</c:v>
                </c:pt>
                <c:pt idx="47">
                  <c:v>13.227</c:v>
                </c:pt>
                <c:pt idx="48">
                  <c:v>13.423999999999999</c:v>
                </c:pt>
                <c:pt idx="49">
                  <c:v>14.064</c:v>
                </c:pt>
                <c:pt idx="50">
                  <c:v>13.371</c:v>
                </c:pt>
                <c:pt idx="51">
                  <c:v>12.481999999999999</c:v>
                </c:pt>
                <c:pt idx="52">
                  <c:v>13.505000000000001</c:v>
                </c:pt>
                <c:pt idx="53">
                  <c:v>13.189</c:v>
                </c:pt>
                <c:pt idx="54">
                  <c:v>14.651999999999999</c:v>
                </c:pt>
                <c:pt idx="55">
                  <c:v>14.685</c:v>
                </c:pt>
                <c:pt idx="56">
                  <c:v>13.135999999999999</c:v>
                </c:pt>
                <c:pt idx="57">
                  <c:v>12.151</c:v>
                </c:pt>
                <c:pt idx="58">
                  <c:v>12.613</c:v>
                </c:pt>
                <c:pt idx="59">
                  <c:v>11.664999999999999</c:v>
                </c:pt>
                <c:pt idx="60">
                  <c:v>12.129</c:v>
                </c:pt>
                <c:pt idx="61">
                  <c:v>12.98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8.27</c:v>
                </c:pt>
                <c:pt idx="1">
                  <c:v>10.614000000000001</c:v>
                </c:pt>
                <c:pt idx="2">
                  <c:v>8.6430000000000007</c:v>
                </c:pt>
                <c:pt idx="3">
                  <c:v>8.8409999999999993</c:v>
                </c:pt>
                <c:pt idx="4">
                  <c:v>9.7560000000000002</c:v>
                </c:pt>
                <c:pt idx="5">
                  <c:v>9.2870000000000008</c:v>
                </c:pt>
                <c:pt idx="6">
                  <c:v>10.32</c:v>
                </c:pt>
                <c:pt idx="7">
                  <c:v>10.760999999999999</c:v>
                </c:pt>
                <c:pt idx="8">
                  <c:v>11.273</c:v>
                </c:pt>
                <c:pt idx="9">
                  <c:v>10.467000000000001</c:v>
                </c:pt>
                <c:pt idx="10">
                  <c:v>12.025</c:v>
                </c:pt>
                <c:pt idx="11">
                  <c:v>11.029</c:v>
                </c:pt>
                <c:pt idx="12">
                  <c:v>9.6820000000000004</c:v>
                </c:pt>
                <c:pt idx="13">
                  <c:v>9.9770000000000003</c:v>
                </c:pt>
                <c:pt idx="14">
                  <c:v>11.346</c:v>
                </c:pt>
                <c:pt idx="15">
                  <c:v>10.956</c:v>
                </c:pt>
                <c:pt idx="16">
                  <c:v>10.516</c:v>
                </c:pt>
                <c:pt idx="17">
                  <c:v>11.346</c:v>
                </c:pt>
                <c:pt idx="18">
                  <c:v>11.273</c:v>
                </c:pt>
                <c:pt idx="19">
                  <c:v>11.346</c:v>
                </c:pt>
                <c:pt idx="20">
                  <c:v>10.614000000000001</c:v>
                </c:pt>
                <c:pt idx="21">
                  <c:v>10.907</c:v>
                </c:pt>
                <c:pt idx="22">
                  <c:v>10.369</c:v>
                </c:pt>
                <c:pt idx="23">
                  <c:v>10.026</c:v>
                </c:pt>
                <c:pt idx="24">
                  <c:v>10.051</c:v>
                </c:pt>
                <c:pt idx="25">
                  <c:v>11.394</c:v>
                </c:pt>
                <c:pt idx="26">
                  <c:v>10.858000000000001</c:v>
                </c:pt>
                <c:pt idx="27">
                  <c:v>11.321</c:v>
                </c:pt>
                <c:pt idx="28">
                  <c:v>10.907</c:v>
                </c:pt>
                <c:pt idx="29">
                  <c:v>11.029</c:v>
                </c:pt>
                <c:pt idx="30">
                  <c:v>11.832000000000001</c:v>
                </c:pt>
                <c:pt idx="31">
                  <c:v>11.565</c:v>
                </c:pt>
                <c:pt idx="32">
                  <c:v>11.952999999999999</c:v>
                </c:pt>
                <c:pt idx="33">
                  <c:v>11.516</c:v>
                </c:pt>
                <c:pt idx="34">
                  <c:v>11.2</c:v>
                </c:pt>
                <c:pt idx="35">
                  <c:v>10.59</c:v>
                </c:pt>
                <c:pt idx="36">
                  <c:v>11.224</c:v>
                </c:pt>
                <c:pt idx="37">
                  <c:v>11.565</c:v>
                </c:pt>
                <c:pt idx="38">
                  <c:v>12.268000000000001</c:v>
                </c:pt>
                <c:pt idx="39">
                  <c:v>12.122</c:v>
                </c:pt>
                <c:pt idx="40">
                  <c:v>11.613</c:v>
                </c:pt>
                <c:pt idx="41">
                  <c:v>11.88</c:v>
                </c:pt>
                <c:pt idx="42">
                  <c:v>10.785</c:v>
                </c:pt>
                <c:pt idx="43">
                  <c:v>10.638</c:v>
                </c:pt>
                <c:pt idx="44">
                  <c:v>10.858000000000001</c:v>
                </c:pt>
                <c:pt idx="45">
                  <c:v>10.32</c:v>
                </c:pt>
                <c:pt idx="46">
                  <c:v>11.929</c:v>
                </c:pt>
                <c:pt idx="47">
                  <c:v>11.467000000000001</c:v>
                </c:pt>
                <c:pt idx="48">
                  <c:v>12.750999999999999</c:v>
                </c:pt>
                <c:pt idx="49">
                  <c:v>12.413</c:v>
                </c:pt>
                <c:pt idx="50">
                  <c:v>11.247999999999999</c:v>
                </c:pt>
                <c:pt idx="51">
                  <c:v>11.782999999999999</c:v>
                </c:pt>
                <c:pt idx="52">
                  <c:v>11.589</c:v>
                </c:pt>
                <c:pt idx="53">
                  <c:v>9.5579999999999998</c:v>
                </c:pt>
                <c:pt idx="54">
                  <c:v>11.759</c:v>
                </c:pt>
                <c:pt idx="55">
                  <c:v>12.122</c:v>
                </c:pt>
                <c:pt idx="56">
                  <c:v>11.565</c:v>
                </c:pt>
                <c:pt idx="57">
                  <c:v>9.0890000000000004</c:v>
                </c:pt>
                <c:pt idx="58">
                  <c:v>10.736000000000001</c:v>
                </c:pt>
                <c:pt idx="59">
                  <c:v>8.8170000000000002</c:v>
                </c:pt>
                <c:pt idx="60">
                  <c:v>9.6080000000000005</c:v>
                </c:pt>
                <c:pt idx="61">
                  <c:v>10.663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409024"/>
        <c:axId val="91414912"/>
      </c:scatterChart>
      <c:valAx>
        <c:axId val="91409024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1414912"/>
        <c:crosses val="autoZero"/>
        <c:crossBetween val="midCat"/>
      </c:valAx>
      <c:valAx>
        <c:axId val="91414912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140902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285750</xdr:colOff>
      <xdr:row>1</xdr:row>
      <xdr:rowOff>142875</xdr:rowOff>
    </xdr:from>
    <xdr:to>
      <xdr:col>6</xdr:col>
      <xdr:colOff>282637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4025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6</xdr:col>
      <xdr:colOff>523875</xdr:colOff>
      <xdr:row>46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21</xdr:row>
      <xdr:rowOff>133350</xdr:rowOff>
    </xdr:from>
    <xdr:to>
      <xdr:col>4</xdr:col>
      <xdr:colOff>371475</xdr:colOff>
      <xdr:row>36</xdr:row>
      <xdr:rowOff>123825</xdr:rowOff>
    </xdr:to>
    <xdr:pic>
      <xdr:nvPicPr>
        <xdr:cNvPr id="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10050"/>
          <a:ext cx="5153025" cy="2847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25">
        <v>2010</v>
      </c>
      <c r="B1" s="59" t="s">
        <v>131</v>
      </c>
      <c r="C1" s="59"/>
      <c r="D1" s="59"/>
      <c r="E1" s="59"/>
      <c r="F1" s="59"/>
      <c r="G1" s="59"/>
    </row>
    <row r="2" spans="1:7" x14ac:dyDescent="0.25">
      <c r="A2" s="1" t="s">
        <v>0</v>
      </c>
      <c r="B2" s="23" t="s">
        <v>129</v>
      </c>
      <c r="C2" s="27"/>
    </row>
    <row r="3" spans="1:7" x14ac:dyDescent="0.25">
      <c r="A3" s="1" t="s">
        <v>1</v>
      </c>
      <c r="B3" s="23" t="s">
        <v>130</v>
      </c>
      <c r="C3" s="27"/>
    </row>
    <row r="4" spans="1:7" x14ac:dyDescent="0.25">
      <c r="A4" s="1" t="s">
        <v>2</v>
      </c>
      <c r="B4" s="23" t="s">
        <v>128</v>
      </c>
      <c r="C4" s="27"/>
    </row>
    <row r="5" spans="1:7" x14ac:dyDescent="0.25">
      <c r="A5" s="1" t="s">
        <v>3</v>
      </c>
      <c r="B5" s="23">
        <v>1150631</v>
      </c>
      <c r="C5" s="27"/>
    </row>
    <row r="6" spans="1:7" x14ac:dyDescent="0.25">
      <c r="A6" s="1" t="s">
        <v>4</v>
      </c>
      <c r="B6" s="23" t="s">
        <v>132</v>
      </c>
      <c r="C6" s="27"/>
    </row>
    <row r="7" spans="1:7" x14ac:dyDescent="0.25">
      <c r="A7" s="1" t="s">
        <v>5</v>
      </c>
      <c r="B7" s="27" t="str">
        <f>B3&amp;RIGHT(A1,2)&amp;"a_"&amp;B5&amp;"_Summary"</f>
        <v>llm10a_1150631_Summary</v>
      </c>
      <c r="C7" s="27"/>
    </row>
    <row r="8" spans="1:7" x14ac:dyDescent="0.25">
      <c r="B8" s="27"/>
      <c r="C8" s="27"/>
    </row>
    <row r="9" spans="1:7" x14ac:dyDescent="0.25">
      <c r="A9" s="1" t="s">
        <v>6</v>
      </c>
      <c r="B9" s="56">
        <f>DATE(A1,7,1)</f>
        <v>40360</v>
      </c>
      <c r="C9" s="56">
        <f>DATE(A1,8,31)</f>
        <v>40421</v>
      </c>
      <c r="F9" s="13"/>
    </row>
    <row r="10" spans="1:7" x14ac:dyDescent="0.25">
      <c r="B10" s="4" t="s">
        <v>114</v>
      </c>
      <c r="D10" s="20">
        <f>B9</f>
        <v>40360</v>
      </c>
      <c r="E10" s="2" t="s">
        <v>115</v>
      </c>
      <c r="F10" s="20">
        <f>C9</f>
        <v>40421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31</v>
      </c>
      <c r="B13" s="15">
        <f>DailyStats!B69</f>
        <v>8.27</v>
      </c>
      <c r="C13" s="26">
        <f>DailyStats!D69</f>
        <v>40360.291666666664</v>
      </c>
      <c r="D13" s="27"/>
      <c r="E13" s="28">
        <f>COUNT(DailyStats!D69:E69)</f>
        <v>1</v>
      </c>
      <c r="F13" s="13"/>
    </row>
    <row r="14" spans="1:7" x14ac:dyDescent="0.25">
      <c r="A14" s="5" t="s">
        <v>35</v>
      </c>
      <c r="B14" s="15">
        <f>DailyStats!B70</f>
        <v>20.46</v>
      </c>
      <c r="C14" s="26">
        <f>DailyStats!D70</f>
        <v>40414.583333333336</v>
      </c>
      <c r="D14" s="27"/>
      <c r="E14" s="28">
        <f>COUNT(DailyStats!D70:E70)</f>
        <v>1</v>
      </c>
      <c r="F14" s="13"/>
    </row>
    <row r="15" spans="1:7" x14ac:dyDescent="0.25">
      <c r="A15" s="5" t="s">
        <v>34</v>
      </c>
      <c r="B15" s="15">
        <f>DailyStats!B71</f>
        <v>12.921790322580641</v>
      </c>
      <c r="C15" s="29"/>
      <c r="D15" s="27"/>
      <c r="E15" s="28"/>
    </row>
    <row r="16" spans="1:7" x14ac:dyDescent="0.25">
      <c r="A16" s="5" t="s">
        <v>33</v>
      </c>
      <c r="B16" s="15">
        <f>DailyStats!B72</f>
        <v>9.9969999999999999</v>
      </c>
      <c r="C16" s="30">
        <f>DailyStats!D72</f>
        <v>40413</v>
      </c>
      <c r="D16" s="27"/>
      <c r="E16" s="28">
        <f>COUNT(DailyStats!D72:E72)</f>
        <v>1</v>
      </c>
      <c r="F16" s="13"/>
    </row>
    <row r="17" spans="1:6" x14ac:dyDescent="0.25">
      <c r="A17" s="5" t="s">
        <v>32</v>
      </c>
      <c r="B17" s="15">
        <f>DailyStats!B73</f>
        <v>2.113</v>
      </c>
      <c r="C17" s="30">
        <f>DailyStats!D73</f>
        <v>40408</v>
      </c>
      <c r="D17" s="27"/>
      <c r="E17" s="28">
        <f>COUNT(DailyStats!D73:E73)</f>
        <v>2</v>
      </c>
      <c r="F17" s="13"/>
    </row>
    <row r="18" spans="1:6" x14ac:dyDescent="0.25">
      <c r="A18" s="5" t="s">
        <v>9</v>
      </c>
      <c r="B18" s="2">
        <v>1488</v>
      </c>
      <c r="C18" s="29"/>
      <c r="D18" s="27"/>
      <c r="E18" s="28"/>
    </row>
    <row r="19" spans="1:6" x14ac:dyDescent="0.25">
      <c r="A19" s="5" t="s">
        <v>10</v>
      </c>
      <c r="B19" s="2" t="s">
        <v>29</v>
      </c>
      <c r="C19" s="29"/>
      <c r="D19" s="27"/>
      <c r="E19" s="28"/>
    </row>
    <row r="20" spans="1:6" x14ac:dyDescent="0.25">
      <c r="A20" s="5" t="s">
        <v>36</v>
      </c>
      <c r="B20" s="15">
        <f>MWAT!E4</f>
        <v>13.706809523809101</v>
      </c>
      <c r="C20" s="31">
        <f>MWAT!F4</f>
        <v>40415</v>
      </c>
      <c r="D20" s="27"/>
      <c r="E20" s="32">
        <f>COUNT(MWAT!F4:F104)</f>
        <v>1</v>
      </c>
      <c r="F20" s="13"/>
    </row>
    <row r="21" spans="1:6" x14ac:dyDescent="0.25">
      <c r="A21" s="5" t="s">
        <v>37</v>
      </c>
      <c r="B21" s="15">
        <f>MWMT!E4</f>
        <v>18.490285714285701</v>
      </c>
      <c r="C21" s="31">
        <f>MWMT!F4</f>
        <v>40415</v>
      </c>
      <c r="D21" s="27"/>
      <c r="E21" s="32">
        <f>COUNT(MWMT!F4:F104)</f>
        <v>1</v>
      </c>
      <c r="F21" s="13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78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</cols>
  <sheetData>
    <row r="1" spans="1:5" ht="21" x14ac:dyDescent="0.35">
      <c r="A1" s="60" t="s">
        <v>30</v>
      </c>
      <c r="B1" s="60"/>
      <c r="C1" s="60"/>
      <c r="D1" s="60"/>
    </row>
    <row r="2" spans="1:5" x14ac:dyDescent="0.25">
      <c r="A2" s="22" t="str">
        <f>LEFT(StatSummary!B7, LEN(StatSummary!B7)-8)&amp;"_DailyStats.csv"</f>
        <v>llm10a_1150631_DailyStats.csv</v>
      </c>
    </row>
    <row r="3" spans="1:5" ht="30.75" thickBot="1" x14ac:dyDescent="0.3">
      <c r="A3" s="14" t="s">
        <v>12</v>
      </c>
      <c r="B3" s="24" t="s">
        <v>117</v>
      </c>
      <c r="C3" s="24" t="s">
        <v>118</v>
      </c>
      <c r="D3" s="24" t="s">
        <v>119</v>
      </c>
      <c r="E3" s="24" t="s">
        <v>120</v>
      </c>
    </row>
    <row r="4" spans="1:5" x14ac:dyDescent="0.25">
      <c r="A4" s="6">
        <v>40360</v>
      </c>
      <c r="B4" s="16">
        <v>8.27</v>
      </c>
      <c r="C4" s="16">
        <v>14.696999999999999</v>
      </c>
      <c r="D4" s="16">
        <v>11.223000000000001</v>
      </c>
      <c r="E4" s="16">
        <v>6.4269999999999996</v>
      </c>
    </row>
    <row r="5" spans="1:5" x14ac:dyDescent="0.25">
      <c r="A5" s="6">
        <v>40361</v>
      </c>
      <c r="B5" s="16">
        <v>10.614000000000001</v>
      </c>
      <c r="C5" s="16">
        <v>15.223000000000001</v>
      </c>
      <c r="D5" s="16">
        <v>12.445</v>
      </c>
      <c r="E5" s="16">
        <v>4.609</v>
      </c>
    </row>
    <row r="6" spans="1:5" x14ac:dyDescent="0.25">
      <c r="A6" s="6">
        <v>40362</v>
      </c>
      <c r="B6" s="16">
        <v>8.6430000000000007</v>
      </c>
      <c r="C6" s="16">
        <v>15.557</v>
      </c>
      <c r="D6" s="16">
        <v>11.48</v>
      </c>
      <c r="E6" s="16">
        <v>6.9139999999999997</v>
      </c>
    </row>
    <row r="7" spans="1:5" x14ac:dyDescent="0.25">
      <c r="A7" s="6">
        <v>40363</v>
      </c>
      <c r="B7" s="16">
        <v>8.8409999999999993</v>
      </c>
      <c r="C7" s="16">
        <v>17.652999999999999</v>
      </c>
      <c r="D7" s="16">
        <v>12.301</v>
      </c>
      <c r="E7" s="16">
        <v>8.8119999999999994</v>
      </c>
    </row>
    <row r="8" spans="1:5" x14ac:dyDescent="0.25">
      <c r="A8" s="6">
        <v>40364</v>
      </c>
      <c r="B8" s="16">
        <v>9.7560000000000002</v>
      </c>
      <c r="C8" s="16">
        <v>17.558</v>
      </c>
      <c r="D8" s="16">
        <v>12.648</v>
      </c>
      <c r="E8" s="16">
        <v>7.8019999999999996</v>
      </c>
    </row>
    <row r="9" spans="1:5" x14ac:dyDescent="0.25">
      <c r="A9" s="6">
        <v>40365</v>
      </c>
      <c r="B9" s="16">
        <v>9.2870000000000008</v>
      </c>
      <c r="C9" s="16">
        <v>17.106000000000002</v>
      </c>
      <c r="D9" s="16">
        <v>12.401999999999999</v>
      </c>
      <c r="E9" s="16">
        <v>7.819</v>
      </c>
    </row>
    <row r="10" spans="1:5" x14ac:dyDescent="0.25">
      <c r="A10" s="6">
        <v>40366</v>
      </c>
      <c r="B10" s="16">
        <v>10.32</v>
      </c>
      <c r="C10" s="16">
        <v>15.294</v>
      </c>
      <c r="D10" s="16">
        <v>12.148</v>
      </c>
      <c r="E10" s="16">
        <v>4.9740000000000002</v>
      </c>
    </row>
    <row r="11" spans="1:5" x14ac:dyDescent="0.25">
      <c r="A11" s="6">
        <v>40367</v>
      </c>
      <c r="B11" s="16">
        <v>10.760999999999999</v>
      </c>
      <c r="C11" s="16">
        <v>15.557</v>
      </c>
      <c r="D11" s="16">
        <v>12.691000000000001</v>
      </c>
      <c r="E11" s="16">
        <v>4.7960000000000003</v>
      </c>
    </row>
    <row r="12" spans="1:5" x14ac:dyDescent="0.25">
      <c r="A12" s="6">
        <v>40368</v>
      </c>
      <c r="B12" s="16">
        <v>11.273</v>
      </c>
      <c r="C12" s="16">
        <v>18.2</v>
      </c>
      <c r="D12" s="16">
        <v>13.504</v>
      </c>
      <c r="E12" s="16">
        <v>6.9269999999999996</v>
      </c>
    </row>
    <row r="13" spans="1:5" x14ac:dyDescent="0.25">
      <c r="A13" s="6">
        <v>40369</v>
      </c>
      <c r="B13" s="16">
        <v>10.467000000000001</v>
      </c>
      <c r="C13" s="16">
        <v>18.295000000000002</v>
      </c>
      <c r="D13" s="16">
        <v>13.12</v>
      </c>
      <c r="E13" s="16">
        <v>7.8280000000000003</v>
      </c>
    </row>
    <row r="14" spans="1:5" x14ac:dyDescent="0.25">
      <c r="A14" s="6">
        <v>40370</v>
      </c>
      <c r="B14" s="16">
        <v>12.025</v>
      </c>
      <c r="C14" s="16">
        <v>18.295000000000002</v>
      </c>
      <c r="D14" s="16">
        <v>14.151</v>
      </c>
      <c r="E14" s="16">
        <v>6.27</v>
      </c>
    </row>
    <row r="15" spans="1:5" x14ac:dyDescent="0.25">
      <c r="A15" s="6">
        <v>40371</v>
      </c>
      <c r="B15" s="16">
        <v>11.029</v>
      </c>
      <c r="C15" s="16">
        <v>17.986000000000001</v>
      </c>
      <c r="D15" s="16">
        <v>13.340999999999999</v>
      </c>
      <c r="E15" s="16">
        <v>6.9569999999999999</v>
      </c>
    </row>
    <row r="16" spans="1:5" x14ac:dyDescent="0.25">
      <c r="A16" s="6">
        <v>40372</v>
      </c>
      <c r="B16" s="16">
        <v>9.6820000000000004</v>
      </c>
      <c r="C16" s="16">
        <v>16.414999999999999</v>
      </c>
      <c r="D16" s="16">
        <v>12.542999999999999</v>
      </c>
      <c r="E16" s="16">
        <v>6.7329999999999997</v>
      </c>
    </row>
    <row r="17" spans="1:5" x14ac:dyDescent="0.25">
      <c r="A17" s="6">
        <v>40373</v>
      </c>
      <c r="B17" s="16">
        <v>9.9770000000000003</v>
      </c>
      <c r="C17" s="16">
        <v>18.841999999999999</v>
      </c>
      <c r="D17" s="16">
        <v>13.375</v>
      </c>
      <c r="E17" s="16">
        <v>8.8650000000000002</v>
      </c>
    </row>
    <row r="18" spans="1:5" x14ac:dyDescent="0.25">
      <c r="A18" s="6">
        <v>40374</v>
      </c>
      <c r="B18" s="16">
        <v>11.346</v>
      </c>
      <c r="C18" s="16">
        <v>19.27</v>
      </c>
      <c r="D18" s="16">
        <v>14.119</v>
      </c>
      <c r="E18" s="16">
        <v>7.9240000000000004</v>
      </c>
    </row>
    <row r="19" spans="1:5" x14ac:dyDescent="0.25">
      <c r="A19" s="6">
        <v>40375</v>
      </c>
      <c r="B19" s="16">
        <v>10.956</v>
      </c>
      <c r="C19" s="16">
        <v>18.818000000000001</v>
      </c>
      <c r="D19" s="16">
        <v>13.698</v>
      </c>
      <c r="E19" s="16">
        <v>7.8620000000000001</v>
      </c>
    </row>
    <row r="20" spans="1:5" x14ac:dyDescent="0.25">
      <c r="A20" s="6">
        <v>40376</v>
      </c>
      <c r="B20" s="16">
        <v>10.516</v>
      </c>
      <c r="C20" s="16">
        <v>18.366</v>
      </c>
      <c r="D20" s="16">
        <v>13.162000000000001</v>
      </c>
      <c r="E20" s="16">
        <v>7.85</v>
      </c>
    </row>
    <row r="21" spans="1:5" x14ac:dyDescent="0.25">
      <c r="A21" s="6">
        <v>40377</v>
      </c>
      <c r="B21" s="16">
        <v>11.346</v>
      </c>
      <c r="C21" s="16">
        <v>15.747999999999999</v>
      </c>
      <c r="D21" s="16">
        <v>12.785</v>
      </c>
      <c r="E21" s="16">
        <v>4.4020000000000001</v>
      </c>
    </row>
    <row r="22" spans="1:5" x14ac:dyDescent="0.25">
      <c r="A22" s="6">
        <v>40378</v>
      </c>
      <c r="B22" s="16">
        <v>11.273</v>
      </c>
      <c r="C22" s="16">
        <v>18.010000000000002</v>
      </c>
      <c r="D22" s="16">
        <v>12.974</v>
      </c>
      <c r="E22" s="16">
        <v>6.7370000000000001</v>
      </c>
    </row>
    <row r="23" spans="1:5" x14ac:dyDescent="0.25">
      <c r="A23" s="6">
        <v>40379</v>
      </c>
      <c r="B23" s="16">
        <v>11.346</v>
      </c>
      <c r="C23" s="16">
        <v>16.891999999999999</v>
      </c>
      <c r="D23" s="16">
        <v>12.741</v>
      </c>
      <c r="E23" s="16">
        <v>5.5460000000000003</v>
      </c>
    </row>
    <row r="24" spans="1:5" x14ac:dyDescent="0.25">
      <c r="A24" s="6">
        <v>40380</v>
      </c>
      <c r="B24" s="16">
        <v>10.614000000000001</v>
      </c>
      <c r="C24" s="16">
        <v>15.414</v>
      </c>
      <c r="D24" s="16">
        <v>12.246</v>
      </c>
      <c r="E24" s="16">
        <v>4.8</v>
      </c>
    </row>
    <row r="25" spans="1:5" x14ac:dyDescent="0.25">
      <c r="A25" s="6">
        <v>40381</v>
      </c>
      <c r="B25" s="16">
        <v>10.907</v>
      </c>
      <c r="C25" s="16">
        <v>18.747</v>
      </c>
      <c r="D25" s="16">
        <v>13.414</v>
      </c>
      <c r="E25" s="16">
        <v>7.84</v>
      </c>
    </row>
    <row r="26" spans="1:5" x14ac:dyDescent="0.25">
      <c r="A26" s="6">
        <v>40382</v>
      </c>
      <c r="B26" s="16">
        <v>10.369</v>
      </c>
      <c r="C26" s="16">
        <v>17.414999999999999</v>
      </c>
      <c r="D26" s="16">
        <v>12.948</v>
      </c>
      <c r="E26" s="16">
        <v>7.0460000000000003</v>
      </c>
    </row>
    <row r="27" spans="1:5" x14ac:dyDescent="0.25">
      <c r="A27" s="6">
        <v>40383</v>
      </c>
      <c r="B27" s="16">
        <v>10.026</v>
      </c>
      <c r="C27" s="16">
        <v>17.629000000000001</v>
      </c>
      <c r="D27" s="16">
        <v>12.628</v>
      </c>
      <c r="E27" s="16">
        <v>7.6029999999999998</v>
      </c>
    </row>
    <row r="28" spans="1:5" x14ac:dyDescent="0.25">
      <c r="A28" s="6">
        <v>40384</v>
      </c>
      <c r="B28" s="16">
        <v>10.051</v>
      </c>
      <c r="C28" s="16">
        <v>17.344000000000001</v>
      </c>
      <c r="D28" s="16">
        <v>12.680999999999999</v>
      </c>
      <c r="E28" s="16">
        <v>7.2930000000000001</v>
      </c>
    </row>
    <row r="29" spans="1:5" x14ac:dyDescent="0.25">
      <c r="A29" s="6">
        <v>40385</v>
      </c>
      <c r="B29" s="16">
        <v>11.394</v>
      </c>
      <c r="C29" s="16">
        <v>15.795999999999999</v>
      </c>
      <c r="D29" s="16">
        <v>12.595000000000001</v>
      </c>
      <c r="E29" s="16">
        <v>4.4020000000000001</v>
      </c>
    </row>
    <row r="30" spans="1:5" x14ac:dyDescent="0.25">
      <c r="A30" s="6">
        <v>40386</v>
      </c>
      <c r="B30" s="16">
        <v>10.858000000000001</v>
      </c>
      <c r="C30" s="16">
        <v>13.497</v>
      </c>
      <c r="D30" s="16">
        <v>11.920999999999999</v>
      </c>
      <c r="E30" s="16">
        <v>2.6389999999999998</v>
      </c>
    </row>
    <row r="31" spans="1:5" x14ac:dyDescent="0.25">
      <c r="A31" s="6">
        <v>40387</v>
      </c>
      <c r="B31" s="16">
        <v>11.321</v>
      </c>
      <c r="C31" s="16">
        <v>15.532999999999999</v>
      </c>
      <c r="D31" s="16">
        <v>12.618</v>
      </c>
      <c r="E31" s="16">
        <v>4.2119999999999997</v>
      </c>
    </row>
    <row r="32" spans="1:5" x14ac:dyDescent="0.25">
      <c r="A32" s="6">
        <v>40388</v>
      </c>
      <c r="B32" s="16">
        <v>10.907</v>
      </c>
      <c r="C32" s="16">
        <v>17.13</v>
      </c>
      <c r="D32" s="16">
        <v>12.599</v>
      </c>
      <c r="E32" s="16">
        <v>6.2229999999999999</v>
      </c>
    </row>
    <row r="33" spans="1:5" x14ac:dyDescent="0.25">
      <c r="A33" s="6">
        <v>40389</v>
      </c>
      <c r="B33" s="16">
        <v>11.029</v>
      </c>
      <c r="C33" s="16">
        <v>14.529</v>
      </c>
      <c r="D33" s="16">
        <v>12.079000000000001</v>
      </c>
      <c r="E33" s="16">
        <v>3.5</v>
      </c>
    </row>
    <row r="34" spans="1:5" x14ac:dyDescent="0.25">
      <c r="A34" s="6">
        <v>40390</v>
      </c>
      <c r="B34" s="16">
        <v>11.832000000000001</v>
      </c>
      <c r="C34" s="16">
        <v>16.463000000000001</v>
      </c>
      <c r="D34" s="16">
        <v>13.218</v>
      </c>
      <c r="E34" s="16">
        <v>4.6310000000000002</v>
      </c>
    </row>
    <row r="35" spans="1:5" x14ac:dyDescent="0.25">
      <c r="A35" s="6">
        <v>40391</v>
      </c>
      <c r="B35" s="16">
        <v>11.565</v>
      </c>
      <c r="C35" s="16">
        <v>17.748000000000001</v>
      </c>
      <c r="D35" s="16">
        <v>13.471</v>
      </c>
      <c r="E35" s="16">
        <v>6.1829999999999998</v>
      </c>
    </row>
    <row r="36" spans="1:5" x14ac:dyDescent="0.25">
      <c r="A36" s="6">
        <v>40392</v>
      </c>
      <c r="B36" s="16">
        <v>11.952999999999999</v>
      </c>
      <c r="C36" s="16">
        <v>15.532999999999999</v>
      </c>
      <c r="D36" s="16">
        <v>13.129</v>
      </c>
      <c r="E36" s="16">
        <v>3.58</v>
      </c>
    </row>
    <row r="37" spans="1:5" x14ac:dyDescent="0.25">
      <c r="A37" s="6">
        <v>40393</v>
      </c>
      <c r="B37" s="16">
        <v>11.516</v>
      </c>
      <c r="C37" s="16">
        <v>16.891999999999999</v>
      </c>
      <c r="D37" s="16">
        <v>12.935</v>
      </c>
      <c r="E37" s="16">
        <v>5.3760000000000003</v>
      </c>
    </row>
    <row r="38" spans="1:5" x14ac:dyDescent="0.25">
      <c r="A38" s="6">
        <v>40394</v>
      </c>
      <c r="B38" s="16">
        <v>11.2</v>
      </c>
      <c r="C38" s="16">
        <v>14.314</v>
      </c>
      <c r="D38" s="16">
        <v>12.288</v>
      </c>
      <c r="E38" s="16">
        <v>3.1139999999999999</v>
      </c>
    </row>
    <row r="39" spans="1:5" x14ac:dyDescent="0.25">
      <c r="A39" s="6">
        <v>40395</v>
      </c>
      <c r="B39" s="16">
        <v>10.59</v>
      </c>
      <c r="C39" s="16">
        <v>16.271999999999998</v>
      </c>
      <c r="D39" s="16">
        <v>12.417</v>
      </c>
      <c r="E39" s="16">
        <v>5.6820000000000004</v>
      </c>
    </row>
    <row r="40" spans="1:5" x14ac:dyDescent="0.25">
      <c r="A40" s="6">
        <v>40396</v>
      </c>
      <c r="B40" s="16">
        <v>11.224</v>
      </c>
      <c r="C40" s="16">
        <v>17.795999999999999</v>
      </c>
      <c r="D40" s="16">
        <v>13.036</v>
      </c>
      <c r="E40" s="16">
        <v>6.5720000000000001</v>
      </c>
    </row>
    <row r="41" spans="1:5" x14ac:dyDescent="0.25">
      <c r="A41" s="6">
        <v>40397</v>
      </c>
      <c r="B41" s="16">
        <v>11.565</v>
      </c>
      <c r="C41" s="16">
        <v>18.318999999999999</v>
      </c>
      <c r="D41" s="16">
        <v>13.712999999999999</v>
      </c>
      <c r="E41" s="16">
        <v>6.7539999999999996</v>
      </c>
    </row>
    <row r="42" spans="1:5" x14ac:dyDescent="0.25">
      <c r="A42" s="6">
        <v>40398</v>
      </c>
      <c r="B42" s="16">
        <v>12.268000000000001</v>
      </c>
      <c r="C42" s="16">
        <v>18.699000000000002</v>
      </c>
      <c r="D42" s="16">
        <v>13.792</v>
      </c>
      <c r="E42" s="16">
        <v>6.431</v>
      </c>
    </row>
    <row r="43" spans="1:5" x14ac:dyDescent="0.25">
      <c r="A43" s="6">
        <v>40399</v>
      </c>
      <c r="B43" s="16">
        <v>12.122</v>
      </c>
      <c r="C43" s="16">
        <v>14.577</v>
      </c>
      <c r="D43" s="16">
        <v>12.864000000000001</v>
      </c>
      <c r="E43" s="16">
        <v>2.4550000000000001</v>
      </c>
    </row>
    <row r="44" spans="1:5" x14ac:dyDescent="0.25">
      <c r="A44" s="6">
        <v>40400</v>
      </c>
      <c r="B44" s="16">
        <v>11.613</v>
      </c>
      <c r="C44" s="16">
        <v>14.816000000000001</v>
      </c>
      <c r="D44" s="16">
        <v>12.818</v>
      </c>
      <c r="E44" s="16">
        <v>3.2029999999999998</v>
      </c>
    </row>
    <row r="45" spans="1:5" x14ac:dyDescent="0.25">
      <c r="A45" s="6">
        <v>40401</v>
      </c>
      <c r="B45" s="16">
        <v>11.88</v>
      </c>
      <c r="C45" s="16">
        <v>14.744999999999999</v>
      </c>
      <c r="D45" s="16">
        <v>12.888</v>
      </c>
      <c r="E45" s="16">
        <v>2.8650000000000002</v>
      </c>
    </row>
    <row r="46" spans="1:5" x14ac:dyDescent="0.25">
      <c r="A46" s="6">
        <v>40402</v>
      </c>
      <c r="B46" s="16">
        <v>10.785</v>
      </c>
      <c r="C46" s="16">
        <v>18.722999999999999</v>
      </c>
      <c r="D46" s="16">
        <v>13.05</v>
      </c>
      <c r="E46" s="16">
        <v>7.9379999999999997</v>
      </c>
    </row>
    <row r="47" spans="1:5" x14ac:dyDescent="0.25">
      <c r="A47" s="6">
        <v>40403</v>
      </c>
      <c r="B47" s="16">
        <v>10.638</v>
      </c>
      <c r="C47" s="16">
        <v>18.841999999999999</v>
      </c>
      <c r="D47" s="16">
        <v>12.742000000000001</v>
      </c>
      <c r="E47" s="16">
        <v>8.2040000000000006</v>
      </c>
    </row>
    <row r="48" spans="1:5" x14ac:dyDescent="0.25">
      <c r="A48" s="6">
        <v>40404</v>
      </c>
      <c r="B48" s="16">
        <v>10.858000000000001</v>
      </c>
      <c r="C48" s="16">
        <v>17.890999999999998</v>
      </c>
      <c r="D48" s="16">
        <v>12.75</v>
      </c>
      <c r="E48" s="16">
        <v>7.0330000000000004</v>
      </c>
    </row>
    <row r="49" spans="1:5" x14ac:dyDescent="0.25">
      <c r="A49" s="6">
        <v>40405</v>
      </c>
      <c r="B49" s="16">
        <v>10.32</v>
      </c>
      <c r="C49" s="16">
        <v>16.773</v>
      </c>
      <c r="D49" s="16">
        <v>12.839</v>
      </c>
      <c r="E49" s="16">
        <v>6.4530000000000003</v>
      </c>
    </row>
    <row r="50" spans="1:5" x14ac:dyDescent="0.25">
      <c r="A50" s="6">
        <v>40406</v>
      </c>
      <c r="B50" s="16">
        <v>11.929</v>
      </c>
      <c r="C50" s="16">
        <v>16.939</v>
      </c>
      <c r="D50" s="16">
        <v>13.348000000000001</v>
      </c>
      <c r="E50" s="16">
        <v>5.01</v>
      </c>
    </row>
    <row r="51" spans="1:5" x14ac:dyDescent="0.25">
      <c r="A51" s="6">
        <v>40407</v>
      </c>
      <c r="B51" s="16">
        <v>11.467000000000001</v>
      </c>
      <c r="C51" s="16">
        <v>15.031000000000001</v>
      </c>
      <c r="D51" s="16">
        <v>13.227</v>
      </c>
      <c r="E51" s="16">
        <v>3.5640000000000001</v>
      </c>
    </row>
    <row r="52" spans="1:5" x14ac:dyDescent="0.25">
      <c r="A52" s="6">
        <v>40408</v>
      </c>
      <c r="B52" s="16">
        <v>12.750999999999999</v>
      </c>
      <c r="C52" s="16">
        <v>14.864000000000001</v>
      </c>
      <c r="D52" s="16">
        <v>13.423999999999999</v>
      </c>
      <c r="E52" s="16">
        <v>2.113</v>
      </c>
    </row>
    <row r="53" spans="1:5" x14ac:dyDescent="0.25">
      <c r="A53" s="6">
        <v>40409</v>
      </c>
      <c r="B53" s="16">
        <v>12.413</v>
      </c>
      <c r="C53" s="16">
        <v>18.652000000000001</v>
      </c>
      <c r="D53" s="16">
        <v>14.064</v>
      </c>
      <c r="E53" s="16">
        <v>6.2389999999999999</v>
      </c>
    </row>
    <row r="54" spans="1:5" x14ac:dyDescent="0.25">
      <c r="A54" s="6">
        <v>40410</v>
      </c>
      <c r="B54" s="16">
        <v>11.247999999999999</v>
      </c>
      <c r="C54" s="16">
        <v>18.579999999999998</v>
      </c>
      <c r="D54" s="16">
        <v>13.371</v>
      </c>
      <c r="E54" s="16">
        <v>7.3319999999999999</v>
      </c>
    </row>
    <row r="55" spans="1:5" x14ac:dyDescent="0.25">
      <c r="A55" s="6">
        <v>40411</v>
      </c>
      <c r="B55" s="16">
        <v>11.782999999999999</v>
      </c>
      <c r="C55" s="16">
        <v>13.906000000000001</v>
      </c>
      <c r="D55" s="16">
        <v>12.481999999999999</v>
      </c>
      <c r="E55" s="16">
        <v>2.1230000000000002</v>
      </c>
    </row>
    <row r="56" spans="1:5" x14ac:dyDescent="0.25">
      <c r="A56" s="6">
        <v>40412</v>
      </c>
      <c r="B56" s="16">
        <v>11.589</v>
      </c>
      <c r="C56" s="16">
        <v>17.867000000000001</v>
      </c>
      <c r="D56" s="16">
        <v>13.505000000000001</v>
      </c>
      <c r="E56" s="16">
        <v>6.2779999999999996</v>
      </c>
    </row>
    <row r="57" spans="1:5" x14ac:dyDescent="0.25">
      <c r="A57" s="6">
        <v>40413</v>
      </c>
      <c r="B57" s="16">
        <v>9.5579999999999998</v>
      </c>
      <c r="C57" s="16">
        <v>19.555</v>
      </c>
      <c r="D57" s="16">
        <v>13.189</v>
      </c>
      <c r="E57" s="16">
        <v>9.9969999999999999</v>
      </c>
    </row>
    <row r="58" spans="1:5" x14ac:dyDescent="0.25">
      <c r="A58" s="6">
        <v>40414</v>
      </c>
      <c r="B58" s="16">
        <v>11.759</v>
      </c>
      <c r="C58" s="16">
        <v>20.46</v>
      </c>
      <c r="D58" s="16">
        <v>14.651999999999999</v>
      </c>
      <c r="E58" s="16">
        <v>8.7010000000000005</v>
      </c>
    </row>
    <row r="59" spans="1:5" x14ac:dyDescent="0.25">
      <c r="A59" s="6">
        <v>40415</v>
      </c>
      <c r="B59" s="16">
        <v>12.122</v>
      </c>
      <c r="C59" s="16">
        <v>20.411999999999999</v>
      </c>
      <c r="D59" s="16">
        <v>14.685</v>
      </c>
      <c r="E59" s="16">
        <v>8.2899999999999991</v>
      </c>
    </row>
    <row r="60" spans="1:5" x14ac:dyDescent="0.25">
      <c r="A60" s="6">
        <v>40416</v>
      </c>
      <c r="B60" s="16">
        <v>11.565</v>
      </c>
      <c r="C60" s="16">
        <v>15.7</v>
      </c>
      <c r="D60" s="16">
        <v>13.135999999999999</v>
      </c>
      <c r="E60" s="16">
        <v>4.1349999999999998</v>
      </c>
    </row>
    <row r="61" spans="1:5" x14ac:dyDescent="0.25">
      <c r="A61" s="6">
        <v>40417</v>
      </c>
      <c r="B61" s="16">
        <v>9.0890000000000004</v>
      </c>
      <c r="C61" s="16">
        <v>17.486000000000001</v>
      </c>
      <c r="D61" s="16">
        <v>12.151</v>
      </c>
      <c r="E61" s="16">
        <v>8.3970000000000002</v>
      </c>
    </row>
    <row r="62" spans="1:5" x14ac:dyDescent="0.25">
      <c r="A62" s="6">
        <v>40418</v>
      </c>
      <c r="B62" s="16">
        <v>10.736000000000001</v>
      </c>
      <c r="C62" s="16">
        <v>14.266</v>
      </c>
      <c r="D62" s="16">
        <v>12.613</v>
      </c>
      <c r="E62" s="16">
        <v>3.53</v>
      </c>
    </row>
    <row r="63" spans="1:5" x14ac:dyDescent="0.25">
      <c r="A63" s="6">
        <v>40419</v>
      </c>
      <c r="B63" s="16">
        <v>8.8170000000000002</v>
      </c>
      <c r="C63" s="16">
        <v>15.414</v>
      </c>
      <c r="D63" s="16">
        <v>11.664999999999999</v>
      </c>
      <c r="E63" s="16">
        <v>6.5970000000000004</v>
      </c>
    </row>
    <row r="64" spans="1:5" x14ac:dyDescent="0.25">
      <c r="A64" s="6">
        <v>40420</v>
      </c>
      <c r="B64" s="16">
        <v>9.6080000000000005</v>
      </c>
      <c r="C64" s="16">
        <v>14.194000000000001</v>
      </c>
      <c r="D64" s="16">
        <v>12.129</v>
      </c>
      <c r="E64" s="16">
        <v>4.5860000000000003</v>
      </c>
    </row>
    <row r="65" spans="1:5" x14ac:dyDescent="0.25">
      <c r="A65" s="6">
        <v>40421</v>
      </c>
      <c r="B65" s="16">
        <v>10.663</v>
      </c>
      <c r="C65" s="16">
        <v>16.963000000000001</v>
      </c>
      <c r="D65" s="16">
        <v>12.98</v>
      </c>
      <c r="E65" s="16">
        <v>6.3</v>
      </c>
    </row>
    <row r="68" spans="1:5" x14ac:dyDescent="0.25">
      <c r="D68" s="1" t="s">
        <v>13</v>
      </c>
    </row>
    <row r="69" spans="1:5" x14ac:dyDescent="0.25">
      <c r="A69" s="8" t="s">
        <v>14</v>
      </c>
      <c r="B69" s="9">
        <f>MIN(B4:B65)</f>
        <v>8.27</v>
      </c>
      <c r="C69" s="10" t="s">
        <v>15</v>
      </c>
      <c r="D69" s="58">
        <v>40360.291666666664</v>
      </c>
      <c r="E69" s="54"/>
    </row>
    <row r="70" spans="1:5" x14ac:dyDescent="0.25">
      <c r="A70" s="8" t="s">
        <v>16</v>
      </c>
      <c r="B70" s="9">
        <f>MAX(C4:C65)</f>
        <v>20.46</v>
      </c>
      <c r="C70" s="10" t="s">
        <v>15</v>
      </c>
      <c r="D70" s="58">
        <v>40414.583333333336</v>
      </c>
      <c r="E70" s="54"/>
    </row>
    <row r="71" spans="1:5" x14ac:dyDescent="0.25">
      <c r="A71" s="8" t="s">
        <v>17</v>
      </c>
      <c r="B71" s="9">
        <f>AVERAGE(D4:D65)</f>
        <v>12.921790322580641</v>
      </c>
      <c r="C71" s="10" t="s">
        <v>15</v>
      </c>
      <c r="D71" s="54"/>
      <c r="E71" s="54"/>
    </row>
    <row r="72" spans="1:5" x14ac:dyDescent="0.25">
      <c r="A72" s="8" t="s">
        <v>18</v>
      </c>
      <c r="B72" s="9">
        <f>MAX(E4:E65)</f>
        <v>9.9969999999999999</v>
      </c>
      <c r="C72" s="10" t="s">
        <v>15</v>
      </c>
      <c r="D72" s="57">
        <v>40413</v>
      </c>
      <c r="E72" s="57"/>
    </row>
    <row r="73" spans="1:5" x14ac:dyDescent="0.25">
      <c r="A73" s="8" t="s">
        <v>19</v>
      </c>
      <c r="B73" s="9">
        <f>MIN(E4:E65)</f>
        <v>2.113</v>
      </c>
      <c r="C73" s="10" t="s">
        <v>15</v>
      </c>
      <c r="D73" s="57">
        <v>40408</v>
      </c>
      <c r="E73" s="57">
        <v>40411</v>
      </c>
    </row>
    <row r="74" spans="1:5" x14ac:dyDescent="0.25">
      <c r="A74" s="55"/>
      <c r="B74" s="55"/>
      <c r="C74" s="55"/>
      <c r="D74" s="11"/>
      <c r="E74" s="11"/>
    </row>
    <row r="75" spans="1:5" x14ac:dyDescent="0.25">
      <c r="A75" s="55"/>
      <c r="B75" s="55"/>
      <c r="C75" s="55"/>
      <c r="D75" s="11"/>
      <c r="E75" s="11"/>
    </row>
    <row r="78" spans="1:5" x14ac:dyDescent="0.25">
      <c r="B78" s="3"/>
    </row>
  </sheetData>
  <autoFilter ref="A3:E3"/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StatSummary!B3&amp;RIGHT(StatSummary!A1,2)&amp;"a"</f>
        <v>llm10a</v>
      </c>
      <c r="G1" t="str">
        <f>$F$1&amp;" - Daily Stream Temperature"</f>
        <v>llm10a - Daily Stream Temperature</v>
      </c>
      <c r="L1" t="str">
        <f>StatSummary!$B$4</f>
        <v>Air</v>
      </c>
    </row>
    <row r="2" spans="6:17" x14ac:dyDescent="0.25">
      <c r="G2" t="str">
        <f>$F$1&amp;" - Diurnal Range"</f>
        <v>llm10a - Diurnal Range</v>
      </c>
      <c r="L2" t="s">
        <v>116</v>
      </c>
      <c r="O2" s="21"/>
      <c r="P2" s="21"/>
      <c r="Q2" s="21"/>
    </row>
    <row r="3" spans="6:17" x14ac:dyDescent="0.25">
      <c r="G3" t="str">
        <f>$F$1&amp;" - MWMT and MWAT"</f>
        <v>llm10a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127</v>
      </c>
      <c r="B2" t="s">
        <v>133</v>
      </c>
    </row>
    <row r="3" spans="1:8" x14ac:dyDescent="0.25">
      <c r="A3" t="s">
        <v>21</v>
      </c>
      <c r="B3" t="s">
        <v>23</v>
      </c>
      <c r="F3" s="12" t="s">
        <v>25</v>
      </c>
    </row>
    <row r="4" spans="1:8" x14ac:dyDescent="0.25">
      <c r="A4" s="6">
        <v>40360</v>
      </c>
      <c r="D4" s="5" t="s">
        <v>26</v>
      </c>
      <c r="E4" s="15">
        <f>MAX(B4:B65)</f>
        <v>13.706809523809101</v>
      </c>
      <c r="F4" s="6">
        <v>40415</v>
      </c>
      <c r="G4" s="33"/>
      <c r="H4" s="4"/>
    </row>
    <row r="5" spans="1:8" x14ac:dyDescent="0.25">
      <c r="A5" s="6">
        <v>40361</v>
      </c>
      <c r="F5" s="6"/>
    </row>
    <row r="6" spans="1:8" x14ac:dyDescent="0.25">
      <c r="A6" s="6">
        <v>40362</v>
      </c>
      <c r="F6" s="6"/>
    </row>
    <row r="7" spans="1:8" x14ac:dyDescent="0.25">
      <c r="A7" s="6">
        <v>40363</v>
      </c>
      <c r="F7" s="19"/>
    </row>
    <row r="8" spans="1:8" x14ac:dyDescent="0.25">
      <c r="A8" s="6">
        <v>40364</v>
      </c>
      <c r="F8" s="19"/>
    </row>
    <row r="9" spans="1:8" x14ac:dyDescent="0.25">
      <c r="A9" s="6">
        <v>40365</v>
      </c>
      <c r="F9" s="19"/>
    </row>
    <row r="10" spans="1:8" x14ac:dyDescent="0.25">
      <c r="A10" s="6">
        <v>40366</v>
      </c>
      <c r="B10" s="16">
        <v>12.092428571427901</v>
      </c>
      <c r="F10" s="2"/>
    </row>
    <row r="11" spans="1:8" x14ac:dyDescent="0.25">
      <c r="A11" s="6">
        <v>40367</v>
      </c>
      <c r="B11" s="16">
        <v>12.302199404761399</v>
      </c>
    </row>
    <row r="12" spans="1:8" x14ac:dyDescent="0.25">
      <c r="A12" s="6">
        <v>40368</v>
      </c>
      <c r="B12" s="16">
        <v>12.4534583333329</v>
      </c>
    </row>
    <row r="13" spans="1:8" x14ac:dyDescent="0.25">
      <c r="A13" s="6">
        <v>40369</v>
      </c>
      <c r="B13" s="16">
        <v>12.687752976190099</v>
      </c>
    </row>
    <row r="14" spans="1:8" x14ac:dyDescent="0.25">
      <c r="A14" s="6">
        <v>40370</v>
      </c>
      <c r="B14" s="16">
        <v>12.9521249999997</v>
      </c>
    </row>
    <row r="15" spans="1:8" x14ac:dyDescent="0.25">
      <c r="A15" s="6">
        <v>40371</v>
      </c>
      <c r="B15" s="16">
        <v>13.0511666666668</v>
      </c>
    </row>
    <row r="16" spans="1:8" x14ac:dyDescent="0.25">
      <c r="A16" s="6">
        <v>40372</v>
      </c>
      <c r="B16" s="16">
        <v>13.071321428571601</v>
      </c>
    </row>
    <row r="17" spans="1:2" x14ac:dyDescent="0.25">
      <c r="A17" s="6">
        <v>40373</v>
      </c>
      <c r="B17" s="16">
        <v>13.2466041666666</v>
      </c>
    </row>
    <row r="18" spans="1:2" x14ac:dyDescent="0.25">
      <c r="A18" s="6">
        <v>40374</v>
      </c>
      <c r="B18" s="16">
        <v>13.450541666666499</v>
      </c>
    </row>
    <row r="19" spans="1:2" x14ac:dyDescent="0.25">
      <c r="A19" s="6">
        <v>40375</v>
      </c>
      <c r="B19" s="16">
        <v>13.4782886904759</v>
      </c>
    </row>
    <row r="20" spans="1:2" x14ac:dyDescent="0.25">
      <c r="A20" s="6">
        <v>40376</v>
      </c>
      <c r="B20" s="16">
        <v>13.4842916666663</v>
      </c>
    </row>
    <row r="21" spans="1:2" x14ac:dyDescent="0.25">
      <c r="A21" s="6">
        <v>40377</v>
      </c>
      <c r="B21" s="16">
        <v>13.289068452380899</v>
      </c>
    </row>
    <row r="22" spans="1:2" x14ac:dyDescent="0.25">
      <c r="A22" s="6">
        <v>40378</v>
      </c>
      <c r="B22" s="16">
        <v>13.236675595237701</v>
      </c>
    </row>
    <row r="23" spans="1:2" x14ac:dyDescent="0.25">
      <c r="A23" s="6">
        <v>40379</v>
      </c>
      <c r="B23" s="16">
        <v>13.264919642857199</v>
      </c>
    </row>
    <row r="24" spans="1:2" x14ac:dyDescent="0.25">
      <c r="A24" s="6">
        <v>40380</v>
      </c>
      <c r="B24" s="16">
        <v>13.1037172619051</v>
      </c>
    </row>
    <row r="25" spans="1:2" x14ac:dyDescent="0.25">
      <c r="A25" s="6">
        <v>40381</v>
      </c>
      <c r="B25" s="16">
        <v>13.003023809524</v>
      </c>
    </row>
    <row r="26" spans="1:2" x14ac:dyDescent="0.25">
      <c r="A26" s="6">
        <v>40382</v>
      </c>
      <c r="B26" s="16">
        <v>12.8957648809526</v>
      </c>
    </row>
    <row r="27" spans="1:2" x14ac:dyDescent="0.25">
      <c r="A27" s="6">
        <v>40383</v>
      </c>
      <c r="B27" s="16">
        <v>12.819449404762199</v>
      </c>
    </row>
    <row r="28" spans="1:2" x14ac:dyDescent="0.25">
      <c r="A28" s="6">
        <v>40384</v>
      </c>
      <c r="B28" s="16">
        <v>12.804648809523799</v>
      </c>
    </row>
    <row r="29" spans="1:2" x14ac:dyDescent="0.25">
      <c r="A29" s="6">
        <v>40385</v>
      </c>
      <c r="B29" s="16">
        <v>12.750416666666601</v>
      </c>
    </row>
    <row r="30" spans="1:2" x14ac:dyDescent="0.25">
      <c r="A30" s="6">
        <v>40386</v>
      </c>
      <c r="B30" s="16">
        <v>12.6333244047616</v>
      </c>
    </row>
    <row r="31" spans="1:2" x14ac:dyDescent="0.25">
      <c r="A31" s="6">
        <v>40387</v>
      </c>
      <c r="B31" s="16">
        <v>12.6864642857141</v>
      </c>
    </row>
    <row r="32" spans="1:2" x14ac:dyDescent="0.25">
      <c r="A32" s="6">
        <v>40388</v>
      </c>
      <c r="B32" s="16">
        <v>12.5700595238098</v>
      </c>
    </row>
    <row r="33" spans="1:2" x14ac:dyDescent="0.25">
      <c r="A33" s="6">
        <v>40389</v>
      </c>
      <c r="B33" s="16">
        <v>12.4460208333333</v>
      </c>
    </row>
    <row r="34" spans="1:2" x14ac:dyDescent="0.25">
      <c r="A34" s="6">
        <v>40390</v>
      </c>
      <c r="B34" s="16">
        <v>12.5302321428572</v>
      </c>
    </row>
    <row r="35" spans="1:2" x14ac:dyDescent="0.25">
      <c r="A35" s="6">
        <v>40391</v>
      </c>
      <c r="B35" s="16">
        <v>12.6431041666669</v>
      </c>
    </row>
    <row r="36" spans="1:2" x14ac:dyDescent="0.25">
      <c r="A36" s="6">
        <v>40392</v>
      </c>
      <c r="B36" s="16">
        <v>12.719428571428701</v>
      </c>
    </row>
    <row r="37" spans="1:2" x14ac:dyDescent="0.25">
      <c r="A37" s="6">
        <v>40393</v>
      </c>
      <c r="B37" s="16">
        <v>12.864151785714601</v>
      </c>
    </row>
    <row r="38" spans="1:2" x14ac:dyDescent="0.25">
      <c r="A38" s="6">
        <v>40394</v>
      </c>
      <c r="B38" s="16">
        <v>12.8170416666668</v>
      </c>
    </row>
    <row r="39" spans="1:2" x14ac:dyDescent="0.25">
      <c r="A39" s="6">
        <v>40395</v>
      </c>
      <c r="B39" s="16">
        <v>12.7910059523812</v>
      </c>
    </row>
    <row r="40" spans="1:2" x14ac:dyDescent="0.25">
      <c r="A40" s="6">
        <v>40396</v>
      </c>
      <c r="B40" s="16">
        <v>12.927601190477001</v>
      </c>
    </row>
    <row r="41" spans="1:2" x14ac:dyDescent="0.25">
      <c r="A41" s="6">
        <v>40397</v>
      </c>
      <c r="B41" s="16">
        <v>12.9983839285721</v>
      </c>
    </row>
    <row r="42" spans="1:2" x14ac:dyDescent="0.25">
      <c r="A42" s="6">
        <v>40398</v>
      </c>
      <c r="B42" s="16">
        <v>13.0442172619057</v>
      </c>
    </row>
    <row r="43" spans="1:2" x14ac:dyDescent="0.25">
      <c r="A43" s="6">
        <v>40399</v>
      </c>
      <c r="B43" s="16">
        <v>13.0063690476197</v>
      </c>
    </row>
    <row r="44" spans="1:2" x14ac:dyDescent="0.25">
      <c r="A44" s="6">
        <v>40400</v>
      </c>
      <c r="B44" s="16">
        <v>12.989788690476599</v>
      </c>
    </row>
    <row r="45" spans="1:2" x14ac:dyDescent="0.25">
      <c r="A45" s="6">
        <v>40401</v>
      </c>
      <c r="B45" s="16">
        <v>13.075410714286001</v>
      </c>
    </row>
    <row r="46" spans="1:2" x14ac:dyDescent="0.25">
      <c r="A46" s="6">
        <v>40402</v>
      </c>
      <c r="B46" s="16">
        <v>13.165883928571301</v>
      </c>
    </row>
    <row r="47" spans="1:2" x14ac:dyDescent="0.25">
      <c r="A47" s="6">
        <v>40403</v>
      </c>
      <c r="B47" s="16">
        <v>13.1239166666664</v>
      </c>
    </row>
    <row r="48" spans="1:2" x14ac:dyDescent="0.25">
      <c r="A48" s="6">
        <v>40404</v>
      </c>
      <c r="B48" s="16">
        <v>12.9863095238096</v>
      </c>
    </row>
    <row r="49" spans="1:2" x14ac:dyDescent="0.25">
      <c r="A49" s="6">
        <v>40405</v>
      </c>
      <c r="B49" s="16">
        <v>12.8502083333332</v>
      </c>
    </row>
    <row r="50" spans="1:2" x14ac:dyDescent="0.25">
      <c r="A50" s="6">
        <v>40406</v>
      </c>
      <c r="B50" s="16">
        <v>12.919360119047701</v>
      </c>
    </row>
    <row r="51" spans="1:2" x14ac:dyDescent="0.25">
      <c r="A51" s="6">
        <v>40407</v>
      </c>
      <c r="B51" s="16">
        <v>12.977678571428701</v>
      </c>
    </row>
    <row r="52" spans="1:2" x14ac:dyDescent="0.25">
      <c r="A52" s="6">
        <v>40408</v>
      </c>
      <c r="B52" s="16">
        <v>13.054232142857201</v>
      </c>
    </row>
    <row r="53" spans="1:2" x14ac:dyDescent="0.25">
      <c r="A53" s="6">
        <v>40409</v>
      </c>
      <c r="B53" s="16">
        <v>13.199065476190301</v>
      </c>
    </row>
    <row r="54" spans="1:2" x14ac:dyDescent="0.25">
      <c r="A54" s="6">
        <v>40410</v>
      </c>
      <c r="B54" s="16">
        <v>13.289005952380901</v>
      </c>
    </row>
    <row r="55" spans="1:2" x14ac:dyDescent="0.25">
      <c r="A55" s="6">
        <v>40411</v>
      </c>
      <c r="B55" s="16">
        <v>13.250693452380601</v>
      </c>
    </row>
    <row r="56" spans="1:2" x14ac:dyDescent="0.25">
      <c r="A56" s="6">
        <v>40412</v>
      </c>
      <c r="B56" s="16">
        <v>13.345776785713801</v>
      </c>
    </row>
    <row r="57" spans="1:2" x14ac:dyDescent="0.25">
      <c r="A57" s="6">
        <v>40413</v>
      </c>
      <c r="B57" s="16">
        <v>13.322991071428</v>
      </c>
    </row>
    <row r="58" spans="1:2" x14ac:dyDescent="0.25">
      <c r="A58" s="6">
        <v>40414</v>
      </c>
      <c r="B58" s="16">
        <v>13.5265803571421</v>
      </c>
    </row>
    <row r="59" spans="1:2" x14ac:dyDescent="0.25">
      <c r="A59" s="6">
        <v>40415</v>
      </c>
      <c r="B59" s="16">
        <v>13.706809523809101</v>
      </c>
    </row>
    <row r="60" spans="1:2" x14ac:dyDescent="0.25">
      <c r="A60" s="6">
        <v>40416</v>
      </c>
      <c r="B60" s="16">
        <v>13.574226190475599</v>
      </c>
    </row>
    <row r="61" spans="1:2" x14ac:dyDescent="0.25">
      <c r="A61" s="6">
        <v>40417</v>
      </c>
      <c r="B61" s="16">
        <v>13.3998809523803</v>
      </c>
    </row>
    <row r="62" spans="1:2" x14ac:dyDescent="0.25">
      <c r="A62" s="6">
        <v>40418</v>
      </c>
      <c r="B62" s="16">
        <v>13.418624999999301</v>
      </c>
    </row>
    <row r="63" spans="1:2" x14ac:dyDescent="0.25">
      <c r="A63" s="6">
        <v>40419</v>
      </c>
      <c r="B63" s="16">
        <v>13.155863095237599</v>
      </c>
    </row>
    <row r="64" spans="1:2" x14ac:dyDescent="0.25">
      <c r="A64" s="6">
        <v>40420</v>
      </c>
      <c r="B64" s="16">
        <v>13.0044791666664</v>
      </c>
    </row>
    <row r="65" spans="1:2" x14ac:dyDescent="0.25">
      <c r="A65" s="6">
        <v>40421</v>
      </c>
      <c r="B65" s="16">
        <v>12.7657076863348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127</v>
      </c>
      <c r="B2" t="s">
        <v>134</v>
      </c>
    </row>
    <row r="3" spans="1:7" x14ac:dyDescent="0.25">
      <c r="A3" t="s">
        <v>21</v>
      </c>
      <c r="B3" t="s">
        <v>23</v>
      </c>
      <c r="F3" s="12" t="s">
        <v>25</v>
      </c>
    </row>
    <row r="4" spans="1:7" x14ac:dyDescent="0.25">
      <c r="A4" s="6">
        <v>40360</v>
      </c>
      <c r="D4" s="7" t="s">
        <v>26</v>
      </c>
      <c r="E4" s="15">
        <f>MAX(B4:B65)</f>
        <v>18.490285714285701</v>
      </c>
      <c r="F4" s="6">
        <v>40415</v>
      </c>
      <c r="G4" s="33"/>
    </row>
    <row r="5" spans="1:7" x14ac:dyDescent="0.25">
      <c r="A5" s="6">
        <v>40361</v>
      </c>
      <c r="F5" s="6"/>
    </row>
    <row r="6" spans="1:7" x14ac:dyDescent="0.25">
      <c r="A6" s="6">
        <v>40362</v>
      </c>
      <c r="F6" s="19"/>
    </row>
    <row r="7" spans="1:7" x14ac:dyDescent="0.25">
      <c r="A7" s="6">
        <v>40363</v>
      </c>
      <c r="F7" s="19"/>
    </row>
    <row r="8" spans="1:7" x14ac:dyDescent="0.25">
      <c r="A8" s="6">
        <v>40364</v>
      </c>
      <c r="F8" s="19"/>
    </row>
    <row r="9" spans="1:7" x14ac:dyDescent="0.25">
      <c r="A9" s="6">
        <v>40365</v>
      </c>
      <c r="F9" s="19"/>
    </row>
    <row r="10" spans="1:7" x14ac:dyDescent="0.25">
      <c r="A10" s="6">
        <v>40366</v>
      </c>
      <c r="B10" s="16">
        <v>16.155428571428601</v>
      </c>
      <c r="F10" s="2"/>
    </row>
    <row r="11" spans="1:7" x14ac:dyDescent="0.25">
      <c r="A11" s="6">
        <v>40367</v>
      </c>
      <c r="B11" s="16">
        <v>16.278285714285701</v>
      </c>
    </row>
    <row r="12" spans="1:7" x14ac:dyDescent="0.25">
      <c r="A12" s="6">
        <v>40368</v>
      </c>
      <c r="B12" s="16">
        <v>16.703571428571401</v>
      </c>
    </row>
    <row r="13" spans="1:7" x14ac:dyDescent="0.25">
      <c r="A13" s="6">
        <v>40369</v>
      </c>
      <c r="B13" s="16">
        <v>17.0947142857143</v>
      </c>
    </row>
    <row r="14" spans="1:7" x14ac:dyDescent="0.25">
      <c r="A14" s="6">
        <v>40370</v>
      </c>
      <c r="B14" s="16">
        <v>17.1864285714286</v>
      </c>
    </row>
    <row r="15" spans="1:7" x14ac:dyDescent="0.25">
      <c r="A15" s="6">
        <v>40371</v>
      </c>
      <c r="B15" s="16">
        <v>17.247571428571401</v>
      </c>
    </row>
    <row r="16" spans="1:7" x14ac:dyDescent="0.25">
      <c r="A16" s="6">
        <v>40372</v>
      </c>
      <c r="B16" s="16">
        <v>17.1488571428571</v>
      </c>
    </row>
    <row r="17" spans="1:2" x14ac:dyDescent="0.25">
      <c r="A17" s="6">
        <v>40373</v>
      </c>
      <c r="B17" s="16">
        <v>17.6557142857143</v>
      </c>
    </row>
    <row r="18" spans="1:2" x14ac:dyDescent="0.25">
      <c r="A18" s="6">
        <v>40374</v>
      </c>
      <c r="B18" s="16">
        <v>18.186142857142901</v>
      </c>
    </row>
    <row r="19" spans="1:2" x14ac:dyDescent="0.25">
      <c r="A19" s="6">
        <v>40375</v>
      </c>
      <c r="B19" s="16">
        <v>18.274428571428601</v>
      </c>
    </row>
    <row r="20" spans="1:2" x14ac:dyDescent="0.25">
      <c r="A20" s="6">
        <v>40376</v>
      </c>
      <c r="B20" s="16">
        <v>18.2845714285714</v>
      </c>
    </row>
    <row r="21" spans="1:2" x14ac:dyDescent="0.25">
      <c r="A21" s="6">
        <v>40377</v>
      </c>
      <c r="B21" s="16">
        <v>17.9207142857143</v>
      </c>
    </row>
    <row r="22" spans="1:2" x14ac:dyDescent="0.25">
      <c r="A22" s="6">
        <v>40378</v>
      </c>
      <c r="B22" s="16">
        <v>17.9241428571429</v>
      </c>
    </row>
    <row r="23" spans="1:2" x14ac:dyDescent="0.25">
      <c r="A23" s="6">
        <v>40379</v>
      </c>
      <c r="B23" s="16">
        <v>17.9922857142857</v>
      </c>
    </row>
    <row r="24" spans="1:2" x14ac:dyDescent="0.25">
      <c r="A24" s="6">
        <v>40380</v>
      </c>
      <c r="B24" s="16">
        <v>17.5025714285714</v>
      </c>
    </row>
    <row r="25" spans="1:2" x14ac:dyDescent="0.25">
      <c r="A25" s="6">
        <v>40381</v>
      </c>
      <c r="B25" s="16">
        <v>17.4278571428571</v>
      </c>
    </row>
    <row r="26" spans="1:2" x14ac:dyDescent="0.25">
      <c r="A26" s="6">
        <v>40382</v>
      </c>
      <c r="B26" s="16">
        <v>17.2274285714286</v>
      </c>
    </row>
    <row r="27" spans="1:2" x14ac:dyDescent="0.25">
      <c r="A27" s="6">
        <v>40383</v>
      </c>
      <c r="B27" s="16">
        <v>17.122142857142901</v>
      </c>
    </row>
    <row r="28" spans="1:2" x14ac:dyDescent="0.25">
      <c r="A28" s="6">
        <v>40384</v>
      </c>
      <c r="B28" s="16">
        <v>17.350142857142899</v>
      </c>
    </row>
    <row r="29" spans="1:2" x14ac:dyDescent="0.25">
      <c r="A29" s="6">
        <v>40385</v>
      </c>
      <c r="B29" s="16">
        <v>17.033857142857102</v>
      </c>
    </row>
    <row r="30" spans="1:2" x14ac:dyDescent="0.25">
      <c r="A30" s="6">
        <v>40386</v>
      </c>
      <c r="B30" s="16">
        <v>16.548857142857099</v>
      </c>
    </row>
    <row r="31" spans="1:2" x14ac:dyDescent="0.25">
      <c r="A31" s="6">
        <v>40387</v>
      </c>
      <c r="B31" s="16">
        <v>16.565857142857102</v>
      </c>
    </row>
    <row r="32" spans="1:2" x14ac:dyDescent="0.25">
      <c r="A32" s="6">
        <v>40388</v>
      </c>
      <c r="B32" s="16">
        <v>16.3348571428571</v>
      </c>
    </row>
    <row r="33" spans="1:2" x14ac:dyDescent="0.25">
      <c r="A33" s="6">
        <v>40389</v>
      </c>
      <c r="B33" s="16">
        <v>15.9225714285714</v>
      </c>
    </row>
    <row r="34" spans="1:2" x14ac:dyDescent="0.25">
      <c r="A34" s="6">
        <v>40390</v>
      </c>
      <c r="B34" s="16">
        <v>15.756</v>
      </c>
    </row>
    <row r="35" spans="1:2" x14ac:dyDescent="0.25">
      <c r="A35" s="6">
        <v>40391</v>
      </c>
      <c r="B35" s="16">
        <v>15.813714285714299</v>
      </c>
    </row>
    <row r="36" spans="1:2" x14ac:dyDescent="0.25">
      <c r="A36" s="6">
        <v>40392</v>
      </c>
      <c r="B36" s="16">
        <v>15.776142857142901</v>
      </c>
    </row>
    <row r="37" spans="1:2" x14ac:dyDescent="0.25">
      <c r="A37" s="6">
        <v>40393</v>
      </c>
      <c r="B37" s="16">
        <v>16.2611428571429</v>
      </c>
    </row>
    <row r="38" spans="1:2" x14ac:dyDescent="0.25">
      <c r="A38" s="6">
        <v>40394</v>
      </c>
      <c r="B38" s="16">
        <v>16.087</v>
      </c>
    </row>
    <row r="39" spans="1:2" x14ac:dyDescent="0.25">
      <c r="A39" s="6">
        <v>40395</v>
      </c>
      <c r="B39" s="16">
        <v>15.9644285714286</v>
      </c>
    </row>
    <row r="40" spans="1:2" x14ac:dyDescent="0.25">
      <c r="A40" s="6">
        <v>40396</v>
      </c>
      <c r="B40" s="16">
        <v>16.431142857142898</v>
      </c>
    </row>
    <row r="41" spans="1:2" x14ac:dyDescent="0.25">
      <c r="A41" s="6">
        <v>40397</v>
      </c>
      <c r="B41" s="16">
        <v>16.6962857142857</v>
      </c>
    </row>
    <row r="42" spans="1:2" x14ac:dyDescent="0.25">
      <c r="A42" s="6">
        <v>40398</v>
      </c>
      <c r="B42" s="16">
        <v>16.832142857142902</v>
      </c>
    </row>
    <row r="43" spans="1:2" x14ac:dyDescent="0.25">
      <c r="A43" s="6">
        <v>40399</v>
      </c>
      <c r="B43" s="16">
        <v>16.695571428571402</v>
      </c>
    </row>
    <row r="44" spans="1:2" x14ac:dyDescent="0.25">
      <c r="A44" s="6">
        <v>40400</v>
      </c>
      <c r="B44" s="16">
        <v>16.399000000000001</v>
      </c>
    </row>
    <row r="45" spans="1:2" x14ac:dyDescent="0.25">
      <c r="A45" s="6">
        <v>40401</v>
      </c>
      <c r="B45" s="16">
        <v>16.460571428571399</v>
      </c>
    </row>
    <row r="46" spans="1:2" x14ac:dyDescent="0.25">
      <c r="A46" s="6">
        <v>40402</v>
      </c>
      <c r="B46" s="16">
        <v>16.810714285714301</v>
      </c>
    </row>
    <row r="47" spans="1:2" x14ac:dyDescent="0.25">
      <c r="A47" s="6">
        <v>40403</v>
      </c>
      <c r="B47" s="16">
        <v>16.960142857142898</v>
      </c>
    </row>
    <row r="48" spans="1:2" x14ac:dyDescent="0.25">
      <c r="A48" s="6">
        <v>40404</v>
      </c>
      <c r="B48" s="16">
        <v>16.899000000000001</v>
      </c>
    </row>
    <row r="49" spans="1:2" x14ac:dyDescent="0.25">
      <c r="A49" s="6">
        <v>40405</v>
      </c>
      <c r="B49" s="16">
        <v>16.623857142857101</v>
      </c>
    </row>
    <row r="50" spans="1:2" x14ac:dyDescent="0.25">
      <c r="A50" s="6">
        <v>40406</v>
      </c>
      <c r="B50" s="16">
        <v>16.961285714285701</v>
      </c>
    </row>
    <row r="51" spans="1:2" x14ac:dyDescent="0.25">
      <c r="A51" s="6">
        <v>40407</v>
      </c>
      <c r="B51" s="16">
        <v>16.992000000000001</v>
      </c>
    </row>
    <row r="52" spans="1:2" x14ac:dyDescent="0.25">
      <c r="A52" s="6">
        <v>40408</v>
      </c>
      <c r="B52" s="16">
        <v>17.009</v>
      </c>
    </row>
    <row r="53" spans="1:2" x14ac:dyDescent="0.25">
      <c r="A53" s="6">
        <v>40409</v>
      </c>
      <c r="B53" s="16">
        <v>16.998857142857101</v>
      </c>
    </row>
    <row r="54" spans="1:2" x14ac:dyDescent="0.25">
      <c r="A54" s="6">
        <v>40410</v>
      </c>
      <c r="B54" s="16">
        <v>16.961428571428598</v>
      </c>
    </row>
    <row r="55" spans="1:2" x14ac:dyDescent="0.25">
      <c r="A55" s="6">
        <v>40411</v>
      </c>
      <c r="B55" s="16">
        <v>16.3921428571429</v>
      </c>
    </row>
    <row r="56" spans="1:2" x14ac:dyDescent="0.25">
      <c r="A56" s="6">
        <v>40412</v>
      </c>
      <c r="B56" s="16">
        <v>16.548428571428602</v>
      </c>
    </row>
    <row r="57" spans="1:2" x14ac:dyDescent="0.25">
      <c r="A57" s="6">
        <v>40413</v>
      </c>
      <c r="B57" s="16">
        <v>16.922142857142902</v>
      </c>
    </row>
    <row r="58" spans="1:2" x14ac:dyDescent="0.25">
      <c r="A58" s="6">
        <v>40414</v>
      </c>
      <c r="B58" s="16">
        <v>17.697714285714301</v>
      </c>
    </row>
    <row r="59" spans="1:2" x14ac:dyDescent="0.25">
      <c r="A59" s="6">
        <v>40415</v>
      </c>
      <c r="B59" s="16">
        <v>18.490285714285701</v>
      </c>
    </row>
    <row r="60" spans="1:2" x14ac:dyDescent="0.25">
      <c r="A60" s="6">
        <v>40416</v>
      </c>
      <c r="B60" s="16">
        <v>18.068571428571399</v>
      </c>
    </row>
    <row r="61" spans="1:2" x14ac:dyDescent="0.25">
      <c r="A61" s="6">
        <v>40417</v>
      </c>
      <c r="B61" s="16">
        <v>17.912285714285701</v>
      </c>
    </row>
    <row r="62" spans="1:2" x14ac:dyDescent="0.25">
      <c r="A62" s="6">
        <v>40418</v>
      </c>
      <c r="B62" s="16">
        <v>17.9637142857143</v>
      </c>
    </row>
    <row r="63" spans="1:2" x14ac:dyDescent="0.25">
      <c r="A63" s="6">
        <v>40419</v>
      </c>
      <c r="B63" s="16">
        <v>17.613285714285698</v>
      </c>
    </row>
    <row r="64" spans="1:2" x14ac:dyDescent="0.25">
      <c r="A64" s="6">
        <v>40420</v>
      </c>
      <c r="B64" s="16">
        <v>16.847428571428601</v>
      </c>
    </row>
    <row r="65" spans="1:2" x14ac:dyDescent="0.25">
      <c r="A65" s="6">
        <v>40421</v>
      </c>
      <c r="B65" s="16">
        <v>16.347857142857102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35" customFormat="1" x14ac:dyDescent="0.25">
      <c r="A1" s="36" t="s">
        <v>38</v>
      </c>
      <c r="B1" s="36" t="s">
        <v>39</v>
      </c>
      <c r="C1" s="36" t="s">
        <v>40</v>
      </c>
      <c r="D1" s="36" t="s">
        <v>41</v>
      </c>
      <c r="E1" s="36" t="s">
        <v>42</v>
      </c>
      <c r="F1" s="36" t="s">
        <v>43</v>
      </c>
      <c r="G1" s="36" t="s">
        <v>44</v>
      </c>
      <c r="H1" s="36" t="s">
        <v>45</v>
      </c>
      <c r="I1" s="36" t="s">
        <v>46</v>
      </c>
      <c r="J1" s="36" t="s">
        <v>47</v>
      </c>
      <c r="K1" s="36" t="s">
        <v>48</v>
      </c>
      <c r="L1" s="36" t="s">
        <v>49</v>
      </c>
      <c r="M1" s="36" t="s">
        <v>50</v>
      </c>
      <c r="N1" s="36" t="s">
        <v>51</v>
      </c>
      <c r="O1" s="36" t="s">
        <v>52</v>
      </c>
      <c r="P1" s="36" t="s">
        <v>53</v>
      </c>
      <c r="Q1" s="36" t="s">
        <v>54</v>
      </c>
      <c r="R1" s="36" t="s">
        <v>55</v>
      </c>
      <c r="S1" s="36" t="s">
        <v>56</v>
      </c>
      <c r="T1" s="36" t="s">
        <v>57</v>
      </c>
      <c r="U1" s="36" t="s">
        <v>58</v>
      </c>
      <c r="V1" s="36" t="s">
        <v>59</v>
      </c>
      <c r="W1" s="36" t="s">
        <v>60</v>
      </c>
      <c r="X1" s="36" t="s">
        <v>61</v>
      </c>
      <c r="Y1" s="36" t="s">
        <v>62</v>
      </c>
      <c r="Z1" s="36" t="s">
        <v>63</v>
      </c>
      <c r="AA1" s="36" t="s">
        <v>64</v>
      </c>
      <c r="AB1" s="36" t="s">
        <v>65</v>
      </c>
      <c r="AC1" s="36" t="s">
        <v>66</v>
      </c>
      <c r="AD1" s="36" t="s">
        <v>67</v>
      </c>
      <c r="AE1" s="36" t="s">
        <v>68</v>
      </c>
      <c r="AF1" s="36" t="s">
        <v>69</v>
      </c>
      <c r="AG1" s="36" t="s">
        <v>70</v>
      </c>
      <c r="AH1" s="36" t="s">
        <v>71</v>
      </c>
      <c r="AI1" s="36" t="s">
        <v>72</v>
      </c>
      <c r="AJ1" s="36" t="s">
        <v>73</v>
      </c>
      <c r="AK1" s="36" t="s">
        <v>74</v>
      </c>
      <c r="AL1" s="36" t="s">
        <v>75</v>
      </c>
      <c r="AM1" s="36" t="s">
        <v>76</v>
      </c>
      <c r="AN1" s="36" t="s">
        <v>77</v>
      </c>
      <c r="AO1" s="36" t="s">
        <v>78</v>
      </c>
      <c r="AP1" s="36" t="s">
        <v>79</v>
      </c>
      <c r="AQ1" s="36" t="s">
        <v>80</v>
      </c>
      <c r="AR1" s="36" t="s">
        <v>81</v>
      </c>
      <c r="AS1" s="36" t="s">
        <v>82</v>
      </c>
      <c r="AT1" s="36" t="s">
        <v>83</v>
      </c>
      <c r="AU1" s="36" t="s">
        <v>84</v>
      </c>
      <c r="AV1" s="36" t="s">
        <v>85</v>
      </c>
      <c r="AW1" s="36" t="s">
        <v>86</v>
      </c>
      <c r="AX1" s="36" t="s">
        <v>87</v>
      </c>
      <c r="AY1" s="36" t="s">
        <v>88</v>
      </c>
      <c r="AZ1" s="36" t="s">
        <v>89</v>
      </c>
      <c r="BA1" s="36" t="s">
        <v>90</v>
      </c>
      <c r="BB1" s="36" t="s">
        <v>91</v>
      </c>
      <c r="BC1" s="36" t="s">
        <v>92</v>
      </c>
      <c r="BD1" s="36" t="s">
        <v>93</v>
      </c>
      <c r="BE1" s="36" t="s">
        <v>94</v>
      </c>
      <c r="BF1" s="36" t="s">
        <v>95</v>
      </c>
      <c r="BG1" s="36" t="s">
        <v>96</v>
      </c>
      <c r="BH1" s="36" t="s">
        <v>97</v>
      </c>
      <c r="BI1" s="36" t="s">
        <v>98</v>
      </c>
      <c r="BJ1" s="36" t="s">
        <v>99</v>
      </c>
      <c r="BK1" s="36" t="s">
        <v>100</v>
      </c>
      <c r="BL1" s="36" t="s">
        <v>101</v>
      </c>
    </row>
    <row r="2" spans="1:64" s="51" customFormat="1" x14ac:dyDescent="0.25">
      <c r="A2" s="38" t="str">
        <f>StatSummary!$B$3</f>
        <v>llm</v>
      </c>
      <c r="B2" s="38" t="str">
        <f>StatSummary!$B$7</f>
        <v>llm10a_1150631_Summary</v>
      </c>
      <c r="C2" s="38" t="str">
        <f>StatSummary!$B$2</f>
        <v>Little Lost Man</v>
      </c>
      <c r="D2" s="38">
        <f>StatSummary!$A$1</f>
        <v>2010</v>
      </c>
      <c r="E2" s="38" t="str">
        <f>StatSummary!$B$4</f>
        <v>Air</v>
      </c>
      <c r="F2" s="39">
        <f>StatSummary!$B$9</f>
        <v>40360</v>
      </c>
      <c r="G2" s="40">
        <f>StatSummary!$C$9</f>
        <v>40421</v>
      </c>
      <c r="H2" s="43">
        <f>StatSummary!$B$15</f>
        <v>12.921790322580641</v>
      </c>
      <c r="I2" s="43">
        <f>DailyStats!$B$70</f>
        <v>20.46</v>
      </c>
      <c r="J2" s="44">
        <f>DailyStats!$D$70</f>
        <v>40414.583333333336</v>
      </c>
      <c r="K2" s="45">
        <f>StatSummary!$E$14</f>
        <v>1</v>
      </c>
      <c r="L2" s="46">
        <f>DailyStats!$E$70</f>
        <v>0</v>
      </c>
      <c r="M2" s="46">
        <f>DailyStats!$F$70</f>
        <v>0</v>
      </c>
      <c r="N2" s="47">
        <f>DailyStats!$B$69</f>
        <v>8.27</v>
      </c>
      <c r="O2" s="48">
        <f>DailyStats!$D$69</f>
        <v>40360.291666666664</v>
      </c>
      <c r="P2" s="45">
        <f>StatSummary!$E$13</f>
        <v>1</v>
      </c>
      <c r="Q2" s="49">
        <f>DailyStats!$E$69</f>
        <v>0</v>
      </c>
      <c r="R2" s="43">
        <f>DailyStats!$B$72</f>
        <v>9.9969999999999999</v>
      </c>
      <c r="S2" s="40">
        <f>DailyStats!$D$72</f>
        <v>40413</v>
      </c>
      <c r="T2" s="45">
        <f>StatSummary!$E$16</f>
        <v>1</v>
      </c>
      <c r="U2" s="43">
        <f>DailyStats!$B$73</f>
        <v>2.113</v>
      </c>
      <c r="V2" s="18">
        <f>DailyStats!$D$73</f>
        <v>40408</v>
      </c>
      <c r="W2" s="45">
        <f>StatSummary!$E$17</f>
        <v>2</v>
      </c>
      <c r="X2" s="50">
        <f>DailyStats!$E$73</f>
        <v>40411</v>
      </c>
      <c r="Y2" s="50">
        <f>DailyStats!$F$73</f>
        <v>0</v>
      </c>
      <c r="Z2" s="43">
        <f>StatSummary!$B$20</f>
        <v>13.706809523809101</v>
      </c>
      <c r="AB2" s="52">
        <f>MWAT!$F$4</f>
        <v>40415</v>
      </c>
      <c r="AC2" s="45">
        <f>StatSummary!$E$20</f>
        <v>1</v>
      </c>
      <c r="AD2" s="41">
        <f>MWAT!$F$5</f>
        <v>0</v>
      </c>
      <c r="AE2" s="43">
        <f>StatSummary!$B$21</f>
        <v>18.490285714285701</v>
      </c>
      <c r="AF2" s="41"/>
      <c r="AG2" s="41">
        <f>MWMT!$F$4</f>
        <v>40415</v>
      </c>
      <c r="AH2" s="45">
        <f>StatSummary!$E$21</f>
        <v>1</v>
      </c>
      <c r="AI2" s="41">
        <f>MWMT!$F$5</f>
        <v>0</v>
      </c>
      <c r="AJ2" s="53">
        <f>DailyStats!$B$75</f>
        <v>0</v>
      </c>
      <c r="AK2" s="53">
        <f>DailyStats!$B$74</f>
        <v>0</v>
      </c>
      <c r="AL2" s="38" t="s">
        <v>102</v>
      </c>
      <c r="AM2" s="53"/>
      <c r="AN2" s="38" t="s">
        <v>102</v>
      </c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38" t="s">
        <v>102</v>
      </c>
      <c r="BI2" s="38" t="s">
        <v>102</v>
      </c>
      <c r="BJ2" s="53"/>
      <c r="BK2" s="53"/>
      <c r="BL2" s="5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/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36" t="s">
        <v>38</v>
      </c>
      <c r="B1" s="36" t="s">
        <v>39</v>
      </c>
      <c r="C1" s="36" t="s">
        <v>40</v>
      </c>
      <c r="D1" s="36" t="s">
        <v>41</v>
      </c>
      <c r="E1" s="36" t="s">
        <v>42</v>
      </c>
      <c r="F1" s="36" t="s">
        <v>43</v>
      </c>
      <c r="G1" s="36" t="s">
        <v>44</v>
      </c>
      <c r="H1" s="37" t="s">
        <v>103</v>
      </c>
      <c r="I1" s="37" t="s">
        <v>104</v>
      </c>
      <c r="J1" s="37" t="s">
        <v>105</v>
      </c>
      <c r="K1" s="37" t="s">
        <v>121</v>
      </c>
      <c r="L1" s="37" t="s">
        <v>122</v>
      </c>
      <c r="M1" s="37" t="s">
        <v>123</v>
      </c>
      <c r="N1" s="37" t="s">
        <v>124</v>
      </c>
      <c r="O1" s="37" t="s">
        <v>125</v>
      </c>
      <c r="P1" s="37" t="s">
        <v>126</v>
      </c>
      <c r="Q1" s="37" t="s">
        <v>106</v>
      </c>
      <c r="R1" s="37" t="s">
        <v>107</v>
      </c>
      <c r="S1" s="37" t="s">
        <v>108</v>
      </c>
      <c r="T1" s="37" t="s">
        <v>112</v>
      </c>
      <c r="U1" s="37" t="s">
        <v>109</v>
      </c>
      <c r="V1" s="37" t="s">
        <v>110</v>
      </c>
      <c r="W1" s="37" t="s">
        <v>111</v>
      </c>
      <c r="X1" s="37" t="s">
        <v>113</v>
      </c>
    </row>
    <row r="2" spans="1:24" x14ac:dyDescent="0.25">
      <c r="A2" s="38" t="str">
        <f>StatSummary!$B$3</f>
        <v>llm</v>
      </c>
      <c r="B2" s="38" t="str">
        <f>StatSummary!$B$7</f>
        <v>llm10a_1150631_Summary</v>
      </c>
      <c r="C2" s="38" t="str">
        <f>StatSummary!$B$2</f>
        <v>Little Lost Man</v>
      </c>
      <c r="D2" s="38">
        <f>StatSummary!$A$1</f>
        <v>2010</v>
      </c>
      <c r="E2" s="38" t="str">
        <f>StatSummary!$B$4</f>
        <v>Air</v>
      </c>
      <c r="F2" s="39">
        <f>StatSummary!$B$9</f>
        <v>40360</v>
      </c>
      <c r="G2" s="40">
        <f>StatSummary!$C$9</f>
        <v>40421</v>
      </c>
      <c r="H2" s="17">
        <f>DailyStats!$F$69</f>
        <v>0</v>
      </c>
      <c r="I2" s="34">
        <f>DailyStats!$E$72</f>
        <v>0</v>
      </c>
      <c r="J2" s="34">
        <f>DailyStats!$F$70</f>
        <v>0</v>
      </c>
      <c r="K2" s="34">
        <f>DailyStats!$G$70</f>
        <v>0</v>
      </c>
      <c r="L2" s="34">
        <f>DailyStats!$H$70</f>
        <v>0</v>
      </c>
      <c r="M2" s="34">
        <f>DailyStats!$I$70</f>
        <v>0</v>
      </c>
      <c r="N2" s="50">
        <f>DailyStats!$G$73</f>
        <v>0</v>
      </c>
      <c r="O2" s="50">
        <f>DailyStats!$H$73</f>
        <v>0</v>
      </c>
      <c r="P2" s="50">
        <f>DailyStats!$I$73</f>
        <v>0</v>
      </c>
      <c r="Q2" s="41">
        <f>MWAT!$F$6</f>
        <v>0</v>
      </c>
      <c r="R2" s="41">
        <f>MWAT!$F$7</f>
        <v>0</v>
      </c>
      <c r="S2" s="41">
        <f>MWAT!$F$8</f>
        <v>0</v>
      </c>
      <c r="T2" s="41">
        <f>MWAT!$F$9</f>
        <v>0</v>
      </c>
      <c r="U2" s="42">
        <f>MWMT!$F$6</f>
        <v>0</v>
      </c>
      <c r="V2" s="41">
        <f>MWMT!$F$7</f>
        <v>0</v>
      </c>
      <c r="W2" s="41">
        <f>MWMT!$F$8</f>
        <v>0</v>
      </c>
      <c r="X2" s="41">
        <f>MWMT!$F$9</f>
        <v>0</v>
      </c>
    </row>
    <row r="3" spans="1:24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</row>
    <row r="4" spans="1:24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2017-04-19T17:28:46Z</dcterms:modified>
</cp:coreProperties>
</file>