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15" yWindow="1380" windowWidth="14265" windowHeight="7785"/>
  </bookViews>
  <sheets>
    <sheet name="StatSummary" sheetId="1" r:id="rId1"/>
    <sheet name="DailyStats" sheetId="2" r:id="rId2"/>
    <sheet name="Plots" sheetId="3" r:id="rId3"/>
    <sheet name="MWAT" sheetId="4" r:id="rId4"/>
    <sheet name="MWMT" sheetId="5" r:id="rId5"/>
    <sheet name="Import_Data" sheetId="8" r:id="rId6"/>
    <sheet name="Import_ImportNewParameterColumn" sheetId="9" r:id="rId7"/>
  </sheets>
  <definedNames>
    <definedName name="_xlnm._FilterDatabase" localSheetId="1" hidden="1">DailyStats!$A$3:$E$3</definedName>
    <definedName name="_xlnm._FilterDatabase" localSheetId="3" hidden="1">MWAT!$A$3:$B$3</definedName>
    <definedName name="_xlnm._FilterDatabase" localSheetId="4" hidden="1">MWMT!$A$3:$B$3</definedName>
  </definedNames>
  <calcPr calcId="145621"/>
</workbook>
</file>

<file path=xl/calcChain.xml><?xml version="1.0" encoding="utf-8"?>
<calcChain xmlns="http://schemas.openxmlformats.org/spreadsheetml/2006/main">
  <c r="P2" i="9" l="1"/>
  <c r="O2" i="9"/>
  <c r="N2" i="9"/>
  <c r="M2" i="9"/>
  <c r="L2" i="9"/>
  <c r="K2" i="9"/>
  <c r="J2" i="9"/>
  <c r="H2" i="9"/>
  <c r="AK2" i="8"/>
  <c r="AJ2" i="8"/>
  <c r="Y2" i="8"/>
  <c r="M2" i="8"/>
  <c r="B7" i="1" l="1"/>
  <c r="F1" i="3"/>
  <c r="X2" i="9" l="1"/>
  <c r="W2" i="9"/>
  <c r="V2" i="9"/>
  <c r="U2" i="9"/>
  <c r="T2" i="9"/>
  <c r="S2" i="9"/>
  <c r="R2" i="9"/>
  <c r="Q2" i="9"/>
  <c r="I2" i="9"/>
  <c r="E2" i="9"/>
  <c r="D2" i="9"/>
  <c r="C2" i="9"/>
  <c r="B2" i="9"/>
  <c r="A2" i="9"/>
  <c r="AI2" i="8"/>
  <c r="AG2" i="8"/>
  <c r="AD2" i="8"/>
  <c r="AB2" i="8"/>
  <c r="X2" i="8"/>
  <c r="V2" i="8"/>
  <c r="S2" i="8"/>
  <c r="Q2" i="8"/>
  <c r="O2" i="8"/>
  <c r="L2" i="8"/>
  <c r="J2" i="8"/>
  <c r="E2" i="8"/>
  <c r="D2" i="8"/>
  <c r="C2" i="8"/>
  <c r="B2" i="8"/>
  <c r="A2" i="8"/>
  <c r="E4" i="5"/>
  <c r="B21" i="1" s="1"/>
  <c r="AE2" i="8" s="1"/>
  <c r="E4" i="4"/>
  <c r="B20" i="1" s="1"/>
  <c r="Z2" i="8" s="1"/>
  <c r="L1" i="3"/>
  <c r="G3" i="3"/>
  <c r="B73" i="2"/>
  <c r="B17" i="1" s="1"/>
  <c r="B72" i="2"/>
  <c r="R2" i="8" s="1"/>
  <c r="B71" i="2"/>
  <c r="B15" i="1" s="1"/>
  <c r="H2" i="8" s="1"/>
  <c r="B70" i="2"/>
  <c r="I2" i="8" s="1"/>
  <c r="B69" i="2"/>
  <c r="B13" i="1" s="1"/>
  <c r="A2" i="2"/>
  <c r="E21" i="1"/>
  <c r="AH2" i="8" s="1"/>
  <c r="C21" i="1"/>
  <c r="E20" i="1"/>
  <c r="AC2" i="8" s="1"/>
  <c r="C20" i="1"/>
  <c r="E17" i="1"/>
  <c r="W2" i="8" s="1"/>
  <c r="C17" i="1"/>
  <c r="E16" i="1"/>
  <c r="T2" i="8" s="1"/>
  <c r="C16" i="1"/>
  <c r="E14" i="1"/>
  <c r="K2" i="8" s="1"/>
  <c r="C14" i="1"/>
  <c r="E13" i="1"/>
  <c r="P2" i="8" s="1"/>
  <c r="C13" i="1"/>
  <c r="C9" i="1"/>
  <c r="F10" i="1" s="1"/>
  <c r="B9" i="1"/>
  <c r="B16" i="1" l="1"/>
  <c r="U2" i="8"/>
  <c r="B14" i="1"/>
  <c r="N2" i="8"/>
  <c r="F2" i="8"/>
  <c r="G2" i="3"/>
  <c r="G1" i="3"/>
  <c r="G2" i="8"/>
  <c r="G2" i="9"/>
  <c r="D10" i="1"/>
  <c r="F2" i="9"/>
</calcChain>
</file>

<file path=xl/sharedStrings.xml><?xml version="1.0" encoding="utf-8"?>
<sst xmlns="http://schemas.openxmlformats.org/spreadsheetml/2006/main" count="156" uniqueCount="135">
  <si>
    <t>Location:</t>
  </si>
  <si>
    <t>Station Code:</t>
  </si>
  <si>
    <t>Medium:</t>
  </si>
  <si>
    <t>Probe S/N:</t>
  </si>
  <si>
    <t>Paired Probe S/N:</t>
  </si>
  <si>
    <t>Filename:</t>
  </si>
  <si>
    <t>Period of Record:</t>
  </si>
  <si>
    <t>SUMMARY STATISTICS for Period of Record:</t>
  </si>
  <si>
    <t>1st Occurance:</t>
  </si>
  <si>
    <t>Total Samples:</t>
  </si>
  <si>
    <t>Sample Interval:</t>
  </si>
  <si>
    <t>Total Occurances:</t>
  </si>
  <si>
    <t>Time</t>
  </si>
  <si>
    <t>Dates &amp; Times</t>
  </si>
  <si>
    <t>Min</t>
  </si>
  <si>
    <t>⁰C</t>
  </si>
  <si>
    <t>Max</t>
  </si>
  <si>
    <t>Mean</t>
  </si>
  <si>
    <t>Max Diurnal Range</t>
  </si>
  <si>
    <t>Min Diurnal Range</t>
  </si>
  <si>
    <t>Date+Time</t>
  </si>
  <si>
    <t>MM/dd/yyyy HH:mm:ss</t>
  </si>
  <si>
    <t>Values(Corr)</t>
  </si>
  <si>
    <t>°C</t>
  </si>
  <si>
    <t>MWAT</t>
  </si>
  <si>
    <t>Dates:</t>
  </si>
  <si>
    <t>MAX:</t>
  </si>
  <si>
    <t>MWMT</t>
  </si>
  <si>
    <t>Insert the Aquarius plot HERE</t>
  </si>
  <si>
    <t>60min</t>
  </si>
  <si>
    <t>Daily Statistics</t>
  </si>
  <si>
    <t>Min. Temperature (⁰C):</t>
  </si>
  <si>
    <t>Min Diurnal Temp Range (⁰C):</t>
  </si>
  <si>
    <t>Max Diurnal Temp Range (⁰C):</t>
  </si>
  <si>
    <t>Ave. Temperature (⁰C):</t>
  </si>
  <si>
    <t>Max. Temperature (⁰C):</t>
  </si>
  <si>
    <t>MWAT (⁰C):</t>
  </si>
  <si>
    <t>MWMT (⁰C):</t>
  </si>
  <si>
    <t>StationID</t>
  </si>
  <si>
    <t>FileName</t>
  </si>
  <si>
    <t>StationName</t>
  </si>
  <si>
    <t>WaterYear</t>
  </si>
  <si>
    <t>Medium</t>
  </si>
  <si>
    <t>AnalysisStartDate</t>
  </si>
  <si>
    <t>AnalysisEndDate</t>
  </si>
  <si>
    <t>AvgTempC</t>
  </si>
  <si>
    <t>MaxTempC</t>
  </si>
  <si>
    <t>MaxTempDate</t>
  </si>
  <si>
    <t>MaxTempDateAddl</t>
  </si>
  <si>
    <t>MaxTempDate2</t>
  </si>
  <si>
    <t>MaxTempDate3</t>
  </si>
  <si>
    <t>MinTempC</t>
  </si>
  <si>
    <t>MinTempDate</t>
  </si>
  <si>
    <t>MinTempDateAddl</t>
  </si>
  <si>
    <t>MinTempDate2</t>
  </si>
  <si>
    <t>MaxDiurnalRangeC</t>
  </si>
  <si>
    <t>MaxDiurnalRangeDate</t>
  </si>
  <si>
    <t>MaxDiurnalRangeDatesAddl</t>
  </si>
  <si>
    <t>MinDiurnalRangeC</t>
  </si>
  <si>
    <t>MinDiurnalRangeDate</t>
  </si>
  <si>
    <t>MinDiurnalRangeDateAddl</t>
  </si>
  <si>
    <t>MinDiurnalRangeDate2</t>
  </si>
  <si>
    <t>MinDiurnalRangeDate3</t>
  </si>
  <si>
    <t>MWATC</t>
  </si>
  <si>
    <t>MWATDate</t>
  </si>
  <si>
    <t>MWATDateOri</t>
  </si>
  <si>
    <t>MWATDateAddl</t>
  </si>
  <si>
    <t>MWATDate2</t>
  </si>
  <si>
    <t>MWMTC</t>
  </si>
  <si>
    <t>MWMTCDate</t>
  </si>
  <si>
    <t>MWMTCDateOri</t>
  </si>
  <si>
    <t>MWMTCDateAddl</t>
  </si>
  <si>
    <t>MWMTCDate2</t>
  </si>
  <si>
    <t>HrsLT15C</t>
  </si>
  <si>
    <t>HrsGT18C</t>
  </si>
  <si>
    <t>Comments</t>
  </si>
  <si>
    <t>DataCode</t>
  </si>
  <si>
    <t>Edits</t>
  </si>
  <si>
    <t>TotExposureHrsGT14C</t>
  </si>
  <si>
    <t>HrsGT14C</t>
  </si>
  <si>
    <t>GT14CStart</t>
  </si>
  <si>
    <t>GT15CEnd</t>
  </si>
  <si>
    <t>TotExposureHrsGT16C</t>
  </si>
  <si>
    <t>HrsGT16C</t>
  </si>
  <si>
    <t>GT16CStart</t>
  </si>
  <si>
    <t>GT16CEnd</t>
  </si>
  <si>
    <t>TotExposureHrsGT18C</t>
  </si>
  <si>
    <t>GT18CStart</t>
  </si>
  <si>
    <t>GT18CEnd</t>
  </si>
  <si>
    <t>TotExposureHrsGT20C</t>
  </si>
  <si>
    <t>ConsecRiskHrsGT20C</t>
  </si>
  <si>
    <t>GT20CStart</t>
  </si>
  <si>
    <t>Gt20CEnd</t>
  </si>
  <si>
    <t>TotExposureHrsGT22C</t>
  </si>
  <si>
    <t>HrsGT22C</t>
  </si>
  <si>
    <t>GT22CStart</t>
  </si>
  <si>
    <t>GT22CEnd</t>
  </si>
  <si>
    <t>TotExposureHrsGT24C</t>
  </si>
  <si>
    <t>HrsGT24C</t>
  </si>
  <si>
    <t>GT24CStart</t>
  </si>
  <si>
    <t>GT24CEnd</t>
  </si>
  <si>
    <t>TotExposureHrsLT15C</t>
  </si>
  <si>
    <t/>
  </si>
  <si>
    <t>MinTempDate3</t>
  </si>
  <si>
    <t>MaxDiurnalRangeDate2</t>
  </si>
  <si>
    <t>MaxDiurnalRangeDate3</t>
  </si>
  <si>
    <t>MWATDate3</t>
  </si>
  <si>
    <t>MWATDate4</t>
  </si>
  <si>
    <t>MWATDate5</t>
  </si>
  <si>
    <t>MWMTDate3</t>
  </si>
  <si>
    <t>MWMTDate4</t>
  </si>
  <si>
    <t>MWMTDate5</t>
  </si>
  <si>
    <t>MWATDate6</t>
  </si>
  <si>
    <t>MWMTDate6</t>
  </si>
  <si>
    <r>
      <t>Excel Julian Dates:</t>
    </r>
    <r>
      <rPr>
        <sz val="11"/>
        <color rgb="FFFF0000"/>
        <rFont val="Calibri"/>
        <family val="2"/>
        <scheme val="minor"/>
      </rPr>
      <t xml:space="preserve"> </t>
    </r>
  </si>
  <si>
    <t>to</t>
  </si>
  <si>
    <r>
      <t>Temperature (</t>
    </r>
    <r>
      <rPr>
        <sz val="11"/>
        <color theme="1"/>
        <rFont val="Calibri"/>
        <family val="2"/>
      </rPr>
      <t>°C)</t>
    </r>
  </si>
  <si>
    <r>
      <t xml:space="preserve">Minimum
</t>
    </r>
    <r>
      <rPr>
        <sz val="11"/>
        <color theme="1"/>
        <rFont val="Calibri"/>
        <family val="2"/>
      </rPr>
      <t>⁰</t>
    </r>
    <r>
      <rPr>
        <sz val="11"/>
        <color theme="1"/>
        <rFont val="Calibri"/>
        <family val="2"/>
        <scheme val="minor"/>
      </rPr>
      <t>C</t>
    </r>
  </si>
  <si>
    <t>Maximum
⁰C</t>
  </si>
  <si>
    <t>Mean
⁰C</t>
  </si>
  <si>
    <t>Range
⁰C</t>
  </si>
  <si>
    <t>MaxDiurnalRangeDate4</t>
  </si>
  <si>
    <t>MaxDiurnalRangeDate5</t>
  </si>
  <si>
    <t>MaxDiurnalRangeDate6</t>
  </si>
  <si>
    <t>MinDiurnalRangeDate4</t>
  </si>
  <si>
    <t>MinDiurnalRangeDate5</t>
  </si>
  <si>
    <t>MinDiurnalRangeDate6</t>
  </si>
  <si>
    <t>UTC-07:00</t>
  </si>
  <si>
    <t>Air</t>
  </si>
  <si>
    <t>Air Temperature Data Summary</t>
  </si>
  <si>
    <t>N/A</t>
  </si>
  <si>
    <t>prw</t>
  </si>
  <si>
    <t>Prairie Creek at Wolf</t>
  </si>
  <si>
    <t>Air Temp. PRW10a_1150629.csv - [Corrected - Daily - Mean]</t>
  </si>
  <si>
    <t>Air Temp..PRW10a_1150629.csv Datalogged - [Corrected - Daily - Maximum]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</si>
</sst>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m/d/yy\ h:mm;@"/>
    <numFmt numFmtId="165" formatCode="m/d/yy;@"/>
    <numFmt numFmtId="166" formatCode="0.0"/>
  </numFmts>
  <fonts count="15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6"/>
      <color theme="6" tint="-0.499984740745262"/>
      <name val="Calibri"/>
      <family val="2"/>
      <scheme val="minor"/>
    </font>
    <font>
      <sz val="11"/>
      <color theme="1"/>
      <name val="Calibri"/>
      <family val="2"/>
    </font>
    <font>
      <b/>
      <sz val="9"/>
      <color theme="8" tint="-0.249977111117893"/>
      <name val="Calibri"/>
      <family val="2"/>
      <scheme val="minor"/>
    </font>
    <font>
      <b/>
      <sz val="9"/>
      <color theme="8" tint="-0.249977111117893"/>
      <name val="Calibri"/>
      <family val="2"/>
    </font>
    <font>
      <sz val="8"/>
      <color rgb="FFFF0000"/>
      <name val="Calibri"/>
      <family val="2"/>
      <scheme val="minor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1"/>
      <name val="Calibri"/>
      <family val="2"/>
    </font>
    <font>
      <sz val="11"/>
      <color rgb="FF2F2F2F"/>
      <name val="Calibri"/>
      <family val="2"/>
      <scheme val="minor"/>
    </font>
    <font>
      <sz val="10"/>
      <color rgb="FFFF0000"/>
      <name val="Tahoma"/>
      <family val="2"/>
    </font>
    <font>
      <sz val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indexed="22"/>
        <bgColor indexed="0"/>
      </patternFill>
    </fill>
    <fill>
      <patternFill patternType="solid">
        <fgColor rgb="FFFFFF00"/>
        <bgColor indexed="0"/>
      </patternFill>
    </fill>
  </fills>
  <borders count="2">
    <border>
      <left/>
      <right/>
      <top/>
      <bottom/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9" fillId="0" borderId="0"/>
  </cellStyleXfs>
  <cellXfs count="60">
    <xf numFmtId="0" fontId="0" fillId="0" borderId="0" xfId="0"/>
    <xf numFmtId="0" fontId="2" fillId="0" borderId="0" xfId="0" applyFont="1"/>
    <xf numFmtId="0" fontId="0" fillId="0" borderId="0" xfId="0" applyAlignment="1">
      <alignment horizontal="center"/>
    </xf>
    <xf numFmtId="0" fontId="1" fillId="0" borderId="0" xfId="0" applyFont="1"/>
    <xf numFmtId="0" fontId="0" fillId="0" borderId="0" xfId="0" applyFont="1"/>
    <xf numFmtId="0" fontId="0" fillId="0" borderId="0" xfId="0" applyAlignment="1">
      <alignment horizontal="right"/>
    </xf>
    <xf numFmtId="14" fontId="0" fillId="0" borderId="0" xfId="0" applyNumberFormat="1"/>
    <xf numFmtId="0" fontId="2" fillId="0" borderId="0" xfId="0" applyFont="1" applyAlignment="1">
      <alignment horizontal="right"/>
    </xf>
    <xf numFmtId="0" fontId="6" fillId="0" borderId="0" xfId="0" applyFont="1"/>
    <xf numFmtId="166" fontId="6" fillId="0" borderId="0" xfId="0" applyNumberFormat="1" applyFont="1"/>
    <xf numFmtId="0" fontId="7" fillId="0" borderId="0" xfId="0" applyFont="1"/>
    <xf numFmtId="0" fontId="2" fillId="0" borderId="0" xfId="0" applyFont="1" applyAlignment="1">
      <alignment horizontal="center"/>
    </xf>
    <xf numFmtId="0" fontId="1" fillId="0" borderId="0" xfId="0" applyFont="1" applyFill="1"/>
    <xf numFmtId="0" fontId="0" fillId="0" borderId="1" xfId="0" applyBorder="1" applyAlignment="1">
      <alignment horizontal="center"/>
    </xf>
    <xf numFmtId="165" fontId="8" fillId="0" borderId="0" xfId="0" applyNumberFormat="1" applyFont="1" applyBorder="1" applyAlignment="1">
      <alignment horizontal="left"/>
    </xf>
    <xf numFmtId="166" fontId="0" fillId="0" borderId="0" xfId="0" applyNumberFormat="1" applyAlignment="1">
      <alignment horizontal="center"/>
    </xf>
    <xf numFmtId="166" fontId="0" fillId="0" borderId="0" xfId="0" applyNumberFormat="1"/>
    <xf numFmtId="164" fontId="3" fillId="0" borderId="0" xfId="0" applyNumberFormat="1" applyFont="1" applyBorder="1" applyAlignment="1">
      <alignment horizontal="left"/>
    </xf>
    <xf numFmtId="165" fontId="11" fillId="0" borderId="0" xfId="0" applyNumberFormat="1" applyFont="1" applyBorder="1" applyAlignment="1">
      <alignment horizontal="left"/>
    </xf>
    <xf numFmtId="165" fontId="1" fillId="0" borderId="0" xfId="0" applyNumberFormat="1" applyFont="1" applyAlignment="1">
      <alignment horizontal="center"/>
    </xf>
    <xf numFmtId="0" fontId="0" fillId="0" borderId="0" xfId="0" applyNumberFormat="1" applyFont="1"/>
    <xf numFmtId="0" fontId="0" fillId="0" borderId="0" xfId="0" quotePrefix="1"/>
    <xf numFmtId="0" fontId="12" fillId="0" borderId="0" xfId="0" applyFont="1"/>
    <xf numFmtId="0" fontId="3" fillId="0" borderId="0" xfId="0" applyFont="1" applyAlignment="1">
      <alignment horizontal="left"/>
    </xf>
    <xf numFmtId="0" fontId="0" fillId="0" borderId="1" xfId="0" applyBorder="1" applyAlignment="1">
      <alignment horizontal="center" wrapText="1"/>
    </xf>
    <xf numFmtId="0" fontId="4" fillId="2" borderId="0" xfId="0" applyFont="1" applyFill="1" applyBorder="1"/>
    <xf numFmtId="164" fontId="3" fillId="0" borderId="0" xfId="0" applyNumberFormat="1" applyFont="1" applyAlignment="1">
      <alignment horizontal="right"/>
    </xf>
    <xf numFmtId="0" fontId="3" fillId="0" borderId="0" xfId="0" applyFont="1"/>
    <xf numFmtId="1" fontId="3" fillId="0" borderId="0" xfId="0" applyNumberFormat="1" applyFont="1" applyAlignment="1">
      <alignment horizontal="center"/>
    </xf>
    <xf numFmtId="0" fontId="3" fillId="0" borderId="0" xfId="0" applyFont="1" applyAlignment="1">
      <alignment horizontal="right"/>
    </xf>
    <xf numFmtId="165" fontId="3" fillId="0" borderId="0" xfId="0" applyNumberFormat="1" applyFont="1" applyAlignment="1">
      <alignment horizontal="right"/>
    </xf>
    <xf numFmtId="165" fontId="3" fillId="0" borderId="0" xfId="0" applyNumberFormat="1" applyFont="1" applyFill="1" applyAlignment="1">
      <alignment horizontal="right"/>
    </xf>
    <xf numFmtId="1" fontId="3" fillId="0" borderId="0" xfId="0" applyNumberFormat="1" applyFont="1" applyFill="1" applyAlignment="1">
      <alignment horizontal="center"/>
    </xf>
    <xf numFmtId="14" fontId="13" fillId="0" borderId="0" xfId="0" applyNumberFormat="1" applyFont="1" applyAlignment="1">
      <alignment horizontal="left"/>
    </xf>
    <xf numFmtId="14" fontId="10" fillId="0" borderId="0" xfId="1" applyNumberFormat="1" applyFont="1" applyFill="1" applyBorder="1" applyAlignment="1">
      <alignment horizontal="left" wrapText="1"/>
    </xf>
    <xf numFmtId="0" fontId="0" fillId="0" borderId="0" xfId="0" applyBorder="1"/>
    <xf numFmtId="0" fontId="10" fillId="3" borderId="0" xfId="1" applyFont="1" applyFill="1" applyBorder="1" applyAlignment="1">
      <alignment horizontal="left"/>
    </xf>
    <xf numFmtId="0" fontId="10" fillId="4" borderId="0" xfId="1" applyFont="1" applyFill="1" applyBorder="1" applyAlignment="1">
      <alignment horizontal="left"/>
    </xf>
    <xf numFmtId="0" fontId="10" fillId="0" borderId="0" xfId="1" applyFont="1" applyFill="1" applyBorder="1" applyAlignment="1">
      <alignment horizontal="left"/>
    </xf>
    <xf numFmtId="165" fontId="10" fillId="0" borderId="0" xfId="1" applyNumberFormat="1" applyFont="1" applyFill="1" applyBorder="1" applyAlignment="1">
      <alignment horizontal="left"/>
    </xf>
    <xf numFmtId="14" fontId="10" fillId="0" borderId="0" xfId="1" applyNumberFormat="1" applyFont="1" applyFill="1" applyBorder="1" applyAlignment="1">
      <alignment horizontal="left"/>
    </xf>
    <xf numFmtId="14" fontId="10" fillId="0" borderId="0" xfId="1" applyNumberFormat="1" applyFont="1" applyBorder="1" applyAlignment="1">
      <alignment horizontal="left"/>
    </xf>
    <xf numFmtId="165" fontId="0" fillId="0" borderId="0" xfId="0" applyNumberFormat="1" applyBorder="1" applyAlignment="1">
      <alignment horizontal="center"/>
    </xf>
    <xf numFmtId="166" fontId="10" fillId="0" borderId="0" xfId="1" applyNumberFormat="1" applyFont="1" applyFill="1" applyBorder="1" applyAlignment="1">
      <alignment horizontal="left"/>
    </xf>
    <xf numFmtId="164" fontId="10" fillId="0" borderId="0" xfId="1" applyNumberFormat="1" applyFont="1" applyFill="1" applyBorder="1" applyAlignment="1">
      <alignment horizontal="left"/>
    </xf>
    <xf numFmtId="1" fontId="10" fillId="0" borderId="0" xfId="1" applyNumberFormat="1" applyFont="1" applyFill="1" applyBorder="1" applyAlignment="1">
      <alignment horizontal="left"/>
    </xf>
    <xf numFmtId="164" fontId="5" fillId="0" borderId="0" xfId="0" applyNumberFormat="1" applyFont="1" applyBorder="1" applyAlignment="1"/>
    <xf numFmtId="166" fontId="5" fillId="0" borderId="0" xfId="0" applyNumberFormat="1" applyFont="1" applyBorder="1" applyAlignment="1">
      <alignment horizontal="center"/>
    </xf>
    <xf numFmtId="164" fontId="11" fillId="0" borderId="0" xfId="0" applyNumberFormat="1" applyFont="1" applyBorder="1" applyAlignment="1">
      <alignment horizontal="right"/>
    </xf>
    <xf numFmtId="164" fontId="10" fillId="0" borderId="0" xfId="1" applyNumberFormat="1" applyFont="1" applyBorder="1" applyAlignment="1">
      <alignment horizontal="left"/>
    </xf>
    <xf numFmtId="14" fontId="11" fillId="0" borderId="0" xfId="0" applyNumberFormat="1" applyFont="1" applyFill="1" applyBorder="1" applyAlignment="1">
      <alignment horizontal="left"/>
    </xf>
    <xf numFmtId="0" fontId="5" fillId="0" borderId="0" xfId="0" applyFont="1" applyBorder="1" applyAlignment="1"/>
    <xf numFmtId="14" fontId="11" fillId="0" borderId="0" xfId="0" applyNumberFormat="1" applyFont="1" applyFill="1" applyBorder="1" applyAlignment="1">
      <alignment horizontal="right"/>
    </xf>
    <xf numFmtId="0" fontId="10" fillId="0" borderId="0" xfId="1" applyFont="1" applyBorder="1" applyAlignment="1">
      <alignment horizontal="left"/>
    </xf>
    <xf numFmtId="164" fontId="8" fillId="0" borderId="0" xfId="0" applyNumberFormat="1" applyFont="1" applyBorder="1" applyAlignment="1">
      <alignment horizontal="left"/>
    </xf>
    <xf numFmtId="14" fontId="3" fillId="0" borderId="0" xfId="0" applyNumberFormat="1" applyFont="1"/>
    <xf numFmtId="165" fontId="14" fillId="0" borderId="0" xfId="0" applyNumberFormat="1" applyFont="1" applyBorder="1" applyAlignment="1">
      <alignment horizontal="left"/>
    </xf>
    <xf numFmtId="164" fontId="14" fillId="0" borderId="0" xfId="0" applyNumberFormat="1" applyFont="1" applyBorder="1" applyAlignment="1">
      <alignment horizontal="left"/>
    </xf>
    <xf numFmtId="0" fontId="4" fillId="2" borderId="0" xfId="0" applyFont="1" applyFill="1" applyBorder="1" applyAlignment="1">
      <alignment horizontal="left"/>
    </xf>
    <xf numFmtId="0" fontId="4" fillId="2" borderId="0" xfId="0" applyFont="1" applyFill="1" applyBorder="1" applyAlignment="1">
      <alignment horizontal="center"/>
    </xf>
  </cellXfs>
  <cellStyles count="2">
    <cellStyle name="Normal" xfId="0" builtinId="0"/>
    <cellStyle name="Normal_Sheet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Plots!$G$2</c:f>
          <c:strCache>
            <c:ptCount val="1"/>
            <c:pt idx="0">
              <c:v>prw10a - Diurnal Range</c:v>
            </c:pt>
          </c:strCache>
        </c:strRef>
      </c:tx>
      <c:layout>
        <c:manualLayout>
          <c:xMode val="edge"/>
          <c:yMode val="edge"/>
          <c:x val="0.35716139497161398"/>
          <c:y val="9.2336103416435829E-3"/>
        </c:manualLayout>
      </c:layout>
      <c:overlay val="0"/>
      <c:spPr>
        <a:noFill/>
      </c:spPr>
      <c:txPr>
        <a:bodyPr/>
        <a:lstStyle/>
        <a:p>
          <a:pPr>
            <a:defRPr sz="1800" b="1" i="0" u="none" strike="noStrike" baseline="0">
              <a:solidFill>
                <a:sysClr val="windowText" lastClr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7.7732308701796884E-2"/>
          <c:y val="0.16740134723044067"/>
          <c:w val="0.76600974157076562"/>
          <c:h val="0.71192594784033503"/>
        </c:manualLayout>
      </c:layout>
      <c:scatterChart>
        <c:scatterStyle val="smoothMarker"/>
        <c:varyColors val="0"/>
        <c:ser>
          <c:idx val="0"/>
          <c:order val="0"/>
          <c:tx>
            <c:strRef>
              <c:f>DailyStats!$E$3</c:f>
              <c:strCache>
                <c:ptCount val="1"/>
                <c:pt idx="0">
                  <c:v>Range
⁰C</c:v>
                </c:pt>
              </c:strCache>
            </c:strRef>
          </c:tx>
          <c:spPr>
            <a:ln>
              <a:solidFill>
                <a:srgbClr val="7030A0"/>
              </a:solidFill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40360</c:v>
                </c:pt>
                <c:pt idx="1">
                  <c:v>40361</c:v>
                </c:pt>
                <c:pt idx="2">
                  <c:v>40362</c:v>
                </c:pt>
                <c:pt idx="3">
                  <c:v>40363</c:v>
                </c:pt>
                <c:pt idx="4">
                  <c:v>40364</c:v>
                </c:pt>
                <c:pt idx="5">
                  <c:v>40365</c:v>
                </c:pt>
                <c:pt idx="6">
                  <c:v>40366</c:v>
                </c:pt>
                <c:pt idx="7">
                  <c:v>40367</c:v>
                </c:pt>
                <c:pt idx="8">
                  <c:v>40368</c:v>
                </c:pt>
                <c:pt idx="9">
                  <c:v>40369</c:v>
                </c:pt>
                <c:pt idx="10">
                  <c:v>40370</c:v>
                </c:pt>
                <c:pt idx="11">
                  <c:v>40371</c:v>
                </c:pt>
                <c:pt idx="12">
                  <c:v>40372</c:v>
                </c:pt>
                <c:pt idx="13">
                  <c:v>40373</c:v>
                </c:pt>
                <c:pt idx="14">
                  <c:v>40374</c:v>
                </c:pt>
                <c:pt idx="15">
                  <c:v>40375</c:v>
                </c:pt>
                <c:pt idx="16">
                  <c:v>40376</c:v>
                </c:pt>
                <c:pt idx="17">
                  <c:v>40377</c:v>
                </c:pt>
                <c:pt idx="18">
                  <c:v>40378</c:v>
                </c:pt>
                <c:pt idx="19">
                  <c:v>40379</c:v>
                </c:pt>
                <c:pt idx="20">
                  <c:v>40380</c:v>
                </c:pt>
                <c:pt idx="21">
                  <c:v>40381</c:v>
                </c:pt>
                <c:pt idx="22">
                  <c:v>40382</c:v>
                </c:pt>
                <c:pt idx="23">
                  <c:v>40383</c:v>
                </c:pt>
                <c:pt idx="24">
                  <c:v>40384</c:v>
                </c:pt>
                <c:pt idx="25">
                  <c:v>40385</c:v>
                </c:pt>
                <c:pt idx="26">
                  <c:v>40386</c:v>
                </c:pt>
                <c:pt idx="27">
                  <c:v>40387</c:v>
                </c:pt>
                <c:pt idx="28">
                  <c:v>40388</c:v>
                </c:pt>
                <c:pt idx="29">
                  <c:v>40389</c:v>
                </c:pt>
                <c:pt idx="30">
                  <c:v>40390</c:v>
                </c:pt>
                <c:pt idx="31">
                  <c:v>40391</c:v>
                </c:pt>
                <c:pt idx="32">
                  <c:v>40392</c:v>
                </c:pt>
                <c:pt idx="33">
                  <c:v>40393</c:v>
                </c:pt>
                <c:pt idx="34">
                  <c:v>40394</c:v>
                </c:pt>
                <c:pt idx="35">
                  <c:v>40395</c:v>
                </c:pt>
                <c:pt idx="36">
                  <c:v>40396</c:v>
                </c:pt>
                <c:pt idx="37">
                  <c:v>40397</c:v>
                </c:pt>
                <c:pt idx="38">
                  <c:v>40398</c:v>
                </c:pt>
                <c:pt idx="39">
                  <c:v>40399</c:v>
                </c:pt>
                <c:pt idx="40">
                  <c:v>40400</c:v>
                </c:pt>
                <c:pt idx="41">
                  <c:v>40401</c:v>
                </c:pt>
                <c:pt idx="42">
                  <c:v>40402</c:v>
                </c:pt>
                <c:pt idx="43">
                  <c:v>40403</c:v>
                </c:pt>
                <c:pt idx="44">
                  <c:v>40404</c:v>
                </c:pt>
                <c:pt idx="45">
                  <c:v>40405</c:v>
                </c:pt>
                <c:pt idx="46">
                  <c:v>40406</c:v>
                </c:pt>
                <c:pt idx="47">
                  <c:v>40407</c:v>
                </c:pt>
                <c:pt idx="48">
                  <c:v>40408</c:v>
                </c:pt>
                <c:pt idx="49">
                  <c:v>40409</c:v>
                </c:pt>
                <c:pt idx="50">
                  <c:v>40410</c:v>
                </c:pt>
                <c:pt idx="51">
                  <c:v>40411</c:v>
                </c:pt>
                <c:pt idx="52">
                  <c:v>40412</c:v>
                </c:pt>
                <c:pt idx="53">
                  <c:v>40413</c:v>
                </c:pt>
                <c:pt idx="54">
                  <c:v>40414</c:v>
                </c:pt>
                <c:pt idx="55">
                  <c:v>40415</c:v>
                </c:pt>
                <c:pt idx="56">
                  <c:v>40416</c:v>
                </c:pt>
                <c:pt idx="57">
                  <c:v>40417</c:v>
                </c:pt>
                <c:pt idx="58">
                  <c:v>40418</c:v>
                </c:pt>
                <c:pt idx="59">
                  <c:v>40419</c:v>
                </c:pt>
                <c:pt idx="60">
                  <c:v>40420</c:v>
                </c:pt>
                <c:pt idx="61">
                  <c:v>40421</c:v>
                </c:pt>
              </c:numCache>
            </c:numRef>
          </c:xVal>
          <c:yVal>
            <c:numRef>
              <c:f>DailyStats!$E$4:$E$65</c:f>
              <c:numCache>
                <c:formatCode>0.0</c:formatCode>
                <c:ptCount val="62"/>
                <c:pt idx="0">
                  <c:v>9.9469999999999992</c:v>
                </c:pt>
                <c:pt idx="1">
                  <c:v>7.391</c:v>
                </c:pt>
                <c:pt idx="2">
                  <c:v>10.67</c:v>
                </c:pt>
                <c:pt idx="3">
                  <c:v>12.755000000000001</c:v>
                </c:pt>
                <c:pt idx="4">
                  <c:v>10.33</c:v>
                </c:pt>
                <c:pt idx="5">
                  <c:v>9.468</c:v>
                </c:pt>
                <c:pt idx="6">
                  <c:v>5.8559999999999999</c:v>
                </c:pt>
                <c:pt idx="7">
                  <c:v>5.2539999999999996</c:v>
                </c:pt>
                <c:pt idx="8">
                  <c:v>7.0629999999999997</c:v>
                </c:pt>
                <c:pt idx="9">
                  <c:v>9.1219999999999999</c:v>
                </c:pt>
                <c:pt idx="10">
                  <c:v>6.21</c:v>
                </c:pt>
                <c:pt idx="11">
                  <c:v>6.8109999999999999</c:v>
                </c:pt>
                <c:pt idx="12">
                  <c:v>9.609</c:v>
                </c:pt>
                <c:pt idx="13">
                  <c:v>10.548</c:v>
                </c:pt>
                <c:pt idx="14">
                  <c:v>8.5009999999999994</c:v>
                </c:pt>
                <c:pt idx="15">
                  <c:v>7.6630000000000003</c:v>
                </c:pt>
                <c:pt idx="16">
                  <c:v>8.4079999999999995</c:v>
                </c:pt>
                <c:pt idx="17">
                  <c:v>4.3049999999999997</c:v>
                </c:pt>
                <c:pt idx="18">
                  <c:v>5.4489999999999998</c:v>
                </c:pt>
                <c:pt idx="19">
                  <c:v>4.883</c:v>
                </c:pt>
                <c:pt idx="20">
                  <c:v>4.6550000000000002</c:v>
                </c:pt>
                <c:pt idx="21">
                  <c:v>6.891</c:v>
                </c:pt>
                <c:pt idx="22">
                  <c:v>7.141</c:v>
                </c:pt>
                <c:pt idx="23">
                  <c:v>7.2</c:v>
                </c:pt>
                <c:pt idx="24">
                  <c:v>6.0110000000000001</c:v>
                </c:pt>
                <c:pt idx="25">
                  <c:v>3.8769999999999998</c:v>
                </c:pt>
                <c:pt idx="26">
                  <c:v>3.0030000000000001</c:v>
                </c:pt>
                <c:pt idx="27">
                  <c:v>3.9740000000000002</c:v>
                </c:pt>
                <c:pt idx="28">
                  <c:v>4.5369999999999999</c:v>
                </c:pt>
                <c:pt idx="29">
                  <c:v>3.2639999999999998</c:v>
                </c:pt>
                <c:pt idx="30">
                  <c:v>4.2750000000000004</c:v>
                </c:pt>
                <c:pt idx="31">
                  <c:v>4.4370000000000003</c:v>
                </c:pt>
                <c:pt idx="32">
                  <c:v>2.911</c:v>
                </c:pt>
                <c:pt idx="33">
                  <c:v>3.419</c:v>
                </c:pt>
                <c:pt idx="34">
                  <c:v>2.7290000000000001</c:v>
                </c:pt>
                <c:pt idx="35">
                  <c:v>3.7709999999999999</c:v>
                </c:pt>
                <c:pt idx="36">
                  <c:v>5.0259999999999998</c:v>
                </c:pt>
                <c:pt idx="37">
                  <c:v>4.8719999999999999</c:v>
                </c:pt>
                <c:pt idx="38">
                  <c:v>3.7160000000000002</c:v>
                </c:pt>
                <c:pt idx="39">
                  <c:v>2.5760000000000001</c:v>
                </c:pt>
                <c:pt idx="40">
                  <c:v>3.202</c:v>
                </c:pt>
                <c:pt idx="41">
                  <c:v>2.6720000000000002</c:v>
                </c:pt>
                <c:pt idx="42">
                  <c:v>5.0609999999999999</c:v>
                </c:pt>
                <c:pt idx="43">
                  <c:v>6.3140000000000001</c:v>
                </c:pt>
                <c:pt idx="44">
                  <c:v>4.9459999999999997</c:v>
                </c:pt>
                <c:pt idx="45">
                  <c:v>5.6580000000000004</c:v>
                </c:pt>
                <c:pt idx="46">
                  <c:v>3.7250000000000001</c:v>
                </c:pt>
                <c:pt idx="47">
                  <c:v>3.879</c:v>
                </c:pt>
                <c:pt idx="48">
                  <c:v>1.9219999999999999</c:v>
                </c:pt>
                <c:pt idx="49">
                  <c:v>4.407</c:v>
                </c:pt>
                <c:pt idx="50">
                  <c:v>4.9329999999999998</c:v>
                </c:pt>
                <c:pt idx="51">
                  <c:v>2.698</c:v>
                </c:pt>
                <c:pt idx="52">
                  <c:v>5.7759999999999998</c:v>
                </c:pt>
                <c:pt idx="53">
                  <c:v>12.904999999999999</c:v>
                </c:pt>
                <c:pt idx="54">
                  <c:v>9.1479999999999997</c:v>
                </c:pt>
                <c:pt idx="55">
                  <c:v>7.6719999999999997</c:v>
                </c:pt>
                <c:pt idx="56">
                  <c:v>4.4619999999999997</c:v>
                </c:pt>
                <c:pt idx="57">
                  <c:v>8.5719999999999992</c:v>
                </c:pt>
                <c:pt idx="58">
                  <c:v>4.55</c:v>
                </c:pt>
                <c:pt idx="59">
                  <c:v>6.8150000000000004</c:v>
                </c:pt>
                <c:pt idx="60">
                  <c:v>5.4969999999999999</c:v>
                </c:pt>
                <c:pt idx="61">
                  <c:v>5.3159999999999998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2152064"/>
        <c:axId val="102153600"/>
      </c:scatterChart>
      <c:valAx>
        <c:axId val="102152064"/>
        <c:scaling>
          <c:orientation val="minMax"/>
          <c:max val="40421"/>
          <c:min val="40360"/>
        </c:scaling>
        <c:delete val="0"/>
        <c:axPos val="b"/>
        <c:numFmt formatCode="m/d/yyyy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02153600"/>
        <c:crosses val="autoZero"/>
        <c:crossBetween val="midCat"/>
      </c:valAx>
      <c:valAx>
        <c:axId val="102153600"/>
        <c:scaling>
          <c:orientation val="minMax"/>
          <c:max val="30"/>
          <c:min val="0"/>
        </c:scaling>
        <c:delete val="0"/>
        <c:axPos val="l"/>
        <c:majorGridlines/>
        <c:title>
          <c:tx>
            <c:strRef>
              <c:f>Plots!$L$1:$L$2</c:f>
              <c:strCache>
                <c:ptCount val="1"/>
                <c:pt idx="0">
                  <c:v>Air Temperature (°C)</c:v>
                </c:pt>
              </c:strCache>
            </c:strRef>
          </c:tx>
          <c:layout>
            <c:manualLayout>
              <c:xMode val="edge"/>
              <c:yMode val="edge"/>
              <c:x val="1.0759761448737873E-2"/>
              <c:y val="0.2625741507745058"/>
            </c:manualLayout>
          </c:layout>
          <c:overlay val="0"/>
          <c:txPr>
            <a:bodyPr/>
            <a:lstStyle/>
            <a:p>
              <a:pPr>
                <a:defRPr sz="1000" b="1" i="0" u="none" strike="noStrike" baseline="0">
                  <a:solidFill>
                    <a:sysClr val="windowText" lastClr="000000"/>
                  </a:solidFill>
                  <a:latin typeface="Calibri"/>
                  <a:ea typeface="Calibri"/>
                  <a:cs typeface="Calibri"/>
                </a:defRPr>
              </a:pPr>
              <a:endParaRPr lang="en-US"/>
            </a:p>
          </c:txPr>
        </c:title>
        <c:numFmt formatCode="General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02152064"/>
        <c:crosses val="autoZero"/>
        <c:crossBetween val="midCat"/>
      </c:valAx>
      <c:spPr>
        <a:noFill/>
        <a:ln>
          <a:solidFill>
            <a:schemeClr val="bg1">
              <a:lumMod val="65000"/>
            </a:schemeClr>
          </a:solidFill>
        </a:ln>
      </c:spPr>
    </c:plotArea>
    <c:plotVisOnly val="1"/>
    <c:dispBlanksAs val="gap"/>
    <c:showDLblsOverMax val="0"/>
  </c:chart>
  <c:txPr>
    <a:bodyPr/>
    <a:lstStyle/>
    <a:p>
      <a:pPr>
        <a:defRPr sz="1000" b="1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Plots!$G$3</c:f>
          <c:strCache>
            <c:ptCount val="1"/>
            <c:pt idx="0">
              <c:v>prw10a - MWMT and MWAT</c:v>
            </c:pt>
          </c:strCache>
        </c:strRef>
      </c:tx>
      <c:layout/>
      <c:overlay val="0"/>
      <c:txPr>
        <a:bodyPr/>
        <a:lstStyle/>
        <a:p>
          <a:pPr>
            <a:defRPr sz="1800" b="1" i="0" u="none" strike="noStrike" baseline="0">
              <a:solidFill>
                <a:sysClr val="windowText" lastClr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7.5548909751665658E-2"/>
          <c:y val="0.20268573725972114"/>
          <c:w val="0.77197910357359711"/>
          <c:h val="0.67664155781105673"/>
        </c:manualLayout>
      </c:layout>
      <c:scatterChart>
        <c:scatterStyle val="smoothMarker"/>
        <c:varyColors val="0"/>
        <c:ser>
          <c:idx val="0"/>
          <c:order val="0"/>
          <c:tx>
            <c:v>MWMT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MWMT!$A$10:$A$65</c:f>
              <c:numCache>
                <c:formatCode>m/d/yyyy</c:formatCode>
                <c:ptCount val="56"/>
                <c:pt idx="0">
                  <c:v>40366</c:v>
                </c:pt>
                <c:pt idx="1">
                  <c:v>40367</c:v>
                </c:pt>
                <c:pt idx="2">
                  <c:v>40368</c:v>
                </c:pt>
                <c:pt idx="3">
                  <c:v>40369</c:v>
                </c:pt>
                <c:pt idx="4">
                  <c:v>40370</c:v>
                </c:pt>
                <c:pt idx="5">
                  <c:v>40371</c:v>
                </c:pt>
                <c:pt idx="6">
                  <c:v>40372</c:v>
                </c:pt>
                <c:pt idx="7">
                  <c:v>40373</c:v>
                </c:pt>
                <c:pt idx="8">
                  <c:v>40374</c:v>
                </c:pt>
                <c:pt idx="9">
                  <c:v>40375</c:v>
                </c:pt>
                <c:pt idx="10">
                  <c:v>40376</c:v>
                </c:pt>
                <c:pt idx="11">
                  <c:v>40377</c:v>
                </c:pt>
                <c:pt idx="12">
                  <c:v>40378</c:v>
                </c:pt>
                <c:pt idx="13">
                  <c:v>40379</c:v>
                </c:pt>
                <c:pt idx="14">
                  <c:v>40380</c:v>
                </c:pt>
                <c:pt idx="15">
                  <c:v>40381</c:v>
                </c:pt>
                <c:pt idx="16">
                  <c:v>40382</c:v>
                </c:pt>
                <c:pt idx="17">
                  <c:v>40383</c:v>
                </c:pt>
                <c:pt idx="18">
                  <c:v>40384</c:v>
                </c:pt>
                <c:pt idx="19">
                  <c:v>40385</c:v>
                </c:pt>
                <c:pt idx="20">
                  <c:v>40386</c:v>
                </c:pt>
                <c:pt idx="21">
                  <c:v>40387</c:v>
                </c:pt>
                <c:pt idx="22">
                  <c:v>40388</c:v>
                </c:pt>
                <c:pt idx="23">
                  <c:v>40389</c:v>
                </c:pt>
                <c:pt idx="24">
                  <c:v>40390</c:v>
                </c:pt>
                <c:pt idx="25">
                  <c:v>40391</c:v>
                </c:pt>
                <c:pt idx="26">
                  <c:v>40392</c:v>
                </c:pt>
                <c:pt idx="27">
                  <c:v>40393</c:v>
                </c:pt>
                <c:pt idx="28">
                  <c:v>40394</c:v>
                </c:pt>
                <c:pt idx="29">
                  <c:v>40395</c:v>
                </c:pt>
                <c:pt idx="30">
                  <c:v>40396</c:v>
                </c:pt>
                <c:pt idx="31">
                  <c:v>40397</c:v>
                </c:pt>
                <c:pt idx="32">
                  <c:v>40398</c:v>
                </c:pt>
                <c:pt idx="33">
                  <c:v>40399</c:v>
                </c:pt>
                <c:pt idx="34">
                  <c:v>40400</c:v>
                </c:pt>
                <c:pt idx="35">
                  <c:v>40401</c:v>
                </c:pt>
                <c:pt idx="36">
                  <c:v>40402</c:v>
                </c:pt>
                <c:pt idx="37">
                  <c:v>40403</c:v>
                </c:pt>
                <c:pt idx="38">
                  <c:v>40404</c:v>
                </c:pt>
                <c:pt idx="39">
                  <c:v>40405</c:v>
                </c:pt>
                <c:pt idx="40">
                  <c:v>40406</c:v>
                </c:pt>
                <c:pt idx="41">
                  <c:v>40407</c:v>
                </c:pt>
                <c:pt idx="42">
                  <c:v>40408</c:v>
                </c:pt>
                <c:pt idx="43">
                  <c:v>40409</c:v>
                </c:pt>
                <c:pt idx="44">
                  <c:v>40410</c:v>
                </c:pt>
                <c:pt idx="45">
                  <c:v>40411</c:v>
                </c:pt>
                <c:pt idx="46">
                  <c:v>40412</c:v>
                </c:pt>
                <c:pt idx="47">
                  <c:v>40413</c:v>
                </c:pt>
                <c:pt idx="48">
                  <c:v>40414</c:v>
                </c:pt>
                <c:pt idx="49">
                  <c:v>40415</c:v>
                </c:pt>
                <c:pt idx="50">
                  <c:v>40416</c:v>
                </c:pt>
                <c:pt idx="51">
                  <c:v>40417</c:v>
                </c:pt>
                <c:pt idx="52">
                  <c:v>40418</c:v>
                </c:pt>
                <c:pt idx="53">
                  <c:v>40419</c:v>
                </c:pt>
                <c:pt idx="54">
                  <c:v>40420</c:v>
                </c:pt>
                <c:pt idx="55">
                  <c:v>40421</c:v>
                </c:pt>
              </c:numCache>
            </c:numRef>
          </c:xVal>
          <c:yVal>
            <c:numRef>
              <c:f>MWMT!$B$10:$B$65</c:f>
              <c:numCache>
                <c:formatCode>0.0</c:formatCode>
                <c:ptCount val="56"/>
                <c:pt idx="0">
                  <c:v>17.832857142857101</c:v>
                </c:pt>
                <c:pt idx="1">
                  <c:v>17.608285714285699</c:v>
                </c:pt>
                <c:pt idx="2">
                  <c:v>17.652428571428601</c:v>
                </c:pt>
                <c:pt idx="3">
                  <c:v>17.839285714285701</c:v>
                </c:pt>
                <c:pt idx="4">
                  <c:v>17.540285714285702</c:v>
                </c:pt>
                <c:pt idx="5">
                  <c:v>17.3092857142857</c:v>
                </c:pt>
                <c:pt idx="6">
                  <c:v>17.332999999999998</c:v>
                </c:pt>
                <c:pt idx="7">
                  <c:v>17.7068571428571</c:v>
                </c:pt>
                <c:pt idx="8">
                  <c:v>18.121714285714301</c:v>
                </c:pt>
                <c:pt idx="9">
                  <c:v>18.179428571428598</c:v>
                </c:pt>
                <c:pt idx="10">
                  <c:v>17.978999999999999</c:v>
                </c:pt>
                <c:pt idx="11">
                  <c:v>17.703428571428599</c:v>
                </c:pt>
                <c:pt idx="12">
                  <c:v>17.672857142857101</c:v>
                </c:pt>
                <c:pt idx="13">
                  <c:v>17.445</c:v>
                </c:pt>
                <c:pt idx="14">
                  <c:v>16.945</c:v>
                </c:pt>
                <c:pt idx="15">
                  <c:v>16.798999999999999</c:v>
                </c:pt>
                <c:pt idx="16">
                  <c:v>16.516857142857098</c:v>
                </c:pt>
                <c:pt idx="17">
                  <c:v>16.231142857142899</c:v>
                </c:pt>
                <c:pt idx="18">
                  <c:v>16.258428571428599</c:v>
                </c:pt>
                <c:pt idx="19">
                  <c:v>16.0234285714286</c:v>
                </c:pt>
                <c:pt idx="20">
                  <c:v>15.6851428571429</c:v>
                </c:pt>
                <c:pt idx="21">
                  <c:v>15.675000000000001</c:v>
                </c:pt>
                <c:pt idx="22">
                  <c:v>15.310714285714299</c:v>
                </c:pt>
                <c:pt idx="23">
                  <c:v>15.0272857142857</c:v>
                </c:pt>
                <c:pt idx="24">
                  <c:v>15.0614285714286</c:v>
                </c:pt>
                <c:pt idx="25">
                  <c:v>15.1397142857143</c:v>
                </c:pt>
                <c:pt idx="26">
                  <c:v>15.0952857142857</c:v>
                </c:pt>
                <c:pt idx="27">
                  <c:v>15.287000000000001</c:v>
                </c:pt>
                <c:pt idx="28">
                  <c:v>15.109142857142899</c:v>
                </c:pt>
                <c:pt idx="29">
                  <c:v>14.999714285714299</c:v>
                </c:pt>
                <c:pt idx="30">
                  <c:v>15.2898571428571</c:v>
                </c:pt>
                <c:pt idx="31">
                  <c:v>15.3578571428571</c:v>
                </c:pt>
                <c:pt idx="32">
                  <c:v>15.3135714285714</c:v>
                </c:pt>
                <c:pt idx="33">
                  <c:v>15.269142857142899</c:v>
                </c:pt>
                <c:pt idx="34">
                  <c:v>15.252000000000001</c:v>
                </c:pt>
                <c:pt idx="35">
                  <c:v>15.337571428571399</c:v>
                </c:pt>
                <c:pt idx="36">
                  <c:v>15.532285714285701</c:v>
                </c:pt>
                <c:pt idx="37">
                  <c:v>15.5765714285714</c:v>
                </c:pt>
                <c:pt idx="38">
                  <c:v>15.4165714285714</c:v>
                </c:pt>
                <c:pt idx="39">
                  <c:v>15.311</c:v>
                </c:pt>
                <c:pt idx="40">
                  <c:v>15.451000000000001</c:v>
                </c:pt>
                <c:pt idx="41">
                  <c:v>15.4851428571429</c:v>
                </c:pt>
                <c:pt idx="42">
                  <c:v>15.492000000000001</c:v>
                </c:pt>
                <c:pt idx="43">
                  <c:v>15.648571428571399</c:v>
                </c:pt>
                <c:pt idx="44">
                  <c:v>15.5804285714286</c:v>
                </c:pt>
                <c:pt idx="45">
                  <c:v>15.4402857142857</c:v>
                </c:pt>
                <c:pt idx="46">
                  <c:v>15.583285714285701</c:v>
                </c:pt>
                <c:pt idx="47">
                  <c:v>16.307428571428598</c:v>
                </c:pt>
                <c:pt idx="48">
                  <c:v>16.8891428571429</c:v>
                </c:pt>
                <c:pt idx="49">
                  <c:v>17.457571428571399</c:v>
                </c:pt>
                <c:pt idx="50">
                  <c:v>17.225999999999999</c:v>
                </c:pt>
                <c:pt idx="51">
                  <c:v>17.283999999999999</c:v>
                </c:pt>
                <c:pt idx="52">
                  <c:v>17.3045714285714</c:v>
                </c:pt>
                <c:pt idx="53">
                  <c:v>17.093285714285699</c:v>
                </c:pt>
                <c:pt idx="54">
                  <c:v>16.1881428571429</c:v>
                </c:pt>
                <c:pt idx="55">
                  <c:v>15.77</c:v>
                </c:pt>
              </c:numCache>
            </c:numRef>
          </c:yVal>
          <c:smooth val="1"/>
        </c:ser>
        <c:ser>
          <c:idx val="1"/>
          <c:order val="1"/>
          <c:tx>
            <c:v>MWAT</c:v>
          </c:tx>
          <c:spPr>
            <a:ln>
              <a:solidFill>
                <a:schemeClr val="accent6"/>
              </a:solidFill>
              <a:prstDash val="sysDash"/>
            </a:ln>
          </c:spPr>
          <c:marker>
            <c:symbol val="none"/>
          </c:marker>
          <c:xVal>
            <c:numRef>
              <c:f>MWAT!$A$10:$A$65</c:f>
              <c:numCache>
                <c:formatCode>m/d/yyyy</c:formatCode>
                <c:ptCount val="56"/>
                <c:pt idx="0">
                  <c:v>40366</c:v>
                </c:pt>
                <c:pt idx="1">
                  <c:v>40367</c:v>
                </c:pt>
                <c:pt idx="2">
                  <c:v>40368</c:v>
                </c:pt>
                <c:pt idx="3">
                  <c:v>40369</c:v>
                </c:pt>
                <c:pt idx="4">
                  <c:v>40370</c:v>
                </c:pt>
                <c:pt idx="5">
                  <c:v>40371</c:v>
                </c:pt>
                <c:pt idx="6">
                  <c:v>40372</c:v>
                </c:pt>
                <c:pt idx="7">
                  <c:v>40373</c:v>
                </c:pt>
                <c:pt idx="8">
                  <c:v>40374</c:v>
                </c:pt>
                <c:pt idx="9">
                  <c:v>40375</c:v>
                </c:pt>
                <c:pt idx="10">
                  <c:v>40376</c:v>
                </c:pt>
                <c:pt idx="11">
                  <c:v>40377</c:v>
                </c:pt>
                <c:pt idx="12">
                  <c:v>40378</c:v>
                </c:pt>
                <c:pt idx="13">
                  <c:v>40379</c:v>
                </c:pt>
                <c:pt idx="14">
                  <c:v>40380</c:v>
                </c:pt>
                <c:pt idx="15">
                  <c:v>40381</c:v>
                </c:pt>
                <c:pt idx="16">
                  <c:v>40382</c:v>
                </c:pt>
                <c:pt idx="17">
                  <c:v>40383</c:v>
                </c:pt>
                <c:pt idx="18">
                  <c:v>40384</c:v>
                </c:pt>
                <c:pt idx="19">
                  <c:v>40385</c:v>
                </c:pt>
                <c:pt idx="20">
                  <c:v>40386</c:v>
                </c:pt>
                <c:pt idx="21">
                  <c:v>40387</c:v>
                </c:pt>
                <c:pt idx="22">
                  <c:v>40388</c:v>
                </c:pt>
                <c:pt idx="23">
                  <c:v>40389</c:v>
                </c:pt>
                <c:pt idx="24">
                  <c:v>40390</c:v>
                </c:pt>
                <c:pt idx="25">
                  <c:v>40391</c:v>
                </c:pt>
                <c:pt idx="26">
                  <c:v>40392</c:v>
                </c:pt>
                <c:pt idx="27">
                  <c:v>40393</c:v>
                </c:pt>
                <c:pt idx="28">
                  <c:v>40394</c:v>
                </c:pt>
                <c:pt idx="29">
                  <c:v>40395</c:v>
                </c:pt>
                <c:pt idx="30">
                  <c:v>40396</c:v>
                </c:pt>
                <c:pt idx="31">
                  <c:v>40397</c:v>
                </c:pt>
                <c:pt idx="32">
                  <c:v>40398</c:v>
                </c:pt>
                <c:pt idx="33">
                  <c:v>40399</c:v>
                </c:pt>
                <c:pt idx="34">
                  <c:v>40400</c:v>
                </c:pt>
                <c:pt idx="35">
                  <c:v>40401</c:v>
                </c:pt>
                <c:pt idx="36">
                  <c:v>40402</c:v>
                </c:pt>
                <c:pt idx="37">
                  <c:v>40403</c:v>
                </c:pt>
                <c:pt idx="38">
                  <c:v>40404</c:v>
                </c:pt>
                <c:pt idx="39">
                  <c:v>40405</c:v>
                </c:pt>
                <c:pt idx="40">
                  <c:v>40406</c:v>
                </c:pt>
                <c:pt idx="41">
                  <c:v>40407</c:v>
                </c:pt>
                <c:pt idx="42">
                  <c:v>40408</c:v>
                </c:pt>
                <c:pt idx="43">
                  <c:v>40409</c:v>
                </c:pt>
                <c:pt idx="44">
                  <c:v>40410</c:v>
                </c:pt>
                <c:pt idx="45">
                  <c:v>40411</c:v>
                </c:pt>
                <c:pt idx="46">
                  <c:v>40412</c:v>
                </c:pt>
                <c:pt idx="47">
                  <c:v>40413</c:v>
                </c:pt>
                <c:pt idx="48">
                  <c:v>40414</c:v>
                </c:pt>
                <c:pt idx="49">
                  <c:v>40415</c:v>
                </c:pt>
                <c:pt idx="50">
                  <c:v>40416</c:v>
                </c:pt>
                <c:pt idx="51">
                  <c:v>40417</c:v>
                </c:pt>
                <c:pt idx="52">
                  <c:v>40418</c:v>
                </c:pt>
                <c:pt idx="53">
                  <c:v>40419</c:v>
                </c:pt>
                <c:pt idx="54">
                  <c:v>40420</c:v>
                </c:pt>
                <c:pt idx="55">
                  <c:v>40421</c:v>
                </c:pt>
              </c:numCache>
            </c:numRef>
          </c:xVal>
          <c:yVal>
            <c:numRef>
              <c:f>MWAT!$B$10:$B$65</c:f>
              <c:numCache>
                <c:formatCode>0.0</c:formatCode>
                <c:ptCount val="56"/>
                <c:pt idx="0">
                  <c:v>12.533758928570499</c:v>
                </c:pt>
                <c:pt idx="1">
                  <c:v>12.6646696428566</c:v>
                </c:pt>
                <c:pt idx="2">
                  <c:v>12.6868779761908</c:v>
                </c:pt>
                <c:pt idx="3">
                  <c:v>12.928901785714601</c:v>
                </c:pt>
                <c:pt idx="4">
                  <c:v>13.129440476190901</c:v>
                </c:pt>
                <c:pt idx="5">
                  <c:v>13.157556547618899</c:v>
                </c:pt>
                <c:pt idx="6">
                  <c:v>13.1578809523809</c:v>
                </c:pt>
                <c:pt idx="7">
                  <c:v>13.2762946428576</c:v>
                </c:pt>
                <c:pt idx="8">
                  <c:v>13.4252351190484</c:v>
                </c:pt>
                <c:pt idx="9">
                  <c:v>13.4626845238098</c:v>
                </c:pt>
                <c:pt idx="10">
                  <c:v>13.3763809523813</c:v>
                </c:pt>
                <c:pt idx="11">
                  <c:v>13.186068452381299</c:v>
                </c:pt>
                <c:pt idx="12">
                  <c:v>13.172901785715201</c:v>
                </c:pt>
                <c:pt idx="13">
                  <c:v>13.225184523810499</c:v>
                </c:pt>
                <c:pt idx="14">
                  <c:v>13.116029761905599</c:v>
                </c:pt>
                <c:pt idx="15">
                  <c:v>13.0699107142865</c:v>
                </c:pt>
                <c:pt idx="16">
                  <c:v>12.878863095239099</c:v>
                </c:pt>
                <c:pt idx="17">
                  <c:v>12.7169494047629</c:v>
                </c:pt>
                <c:pt idx="18">
                  <c:v>12.636577380953099</c:v>
                </c:pt>
                <c:pt idx="19">
                  <c:v>12.5179642857146</c:v>
                </c:pt>
                <c:pt idx="20">
                  <c:v>12.3957053571431</c:v>
                </c:pt>
                <c:pt idx="21">
                  <c:v>12.420494047619099</c:v>
                </c:pt>
                <c:pt idx="22">
                  <c:v>12.2209732142855</c:v>
                </c:pt>
                <c:pt idx="23">
                  <c:v>12.192550595237501</c:v>
                </c:pt>
                <c:pt idx="24">
                  <c:v>12.390029761904101</c:v>
                </c:pt>
                <c:pt idx="25">
                  <c:v>12.583336309523199</c:v>
                </c:pt>
                <c:pt idx="26">
                  <c:v>12.674741071427899</c:v>
                </c:pt>
                <c:pt idx="27">
                  <c:v>12.7958601190471</c:v>
                </c:pt>
                <c:pt idx="28">
                  <c:v>12.760252976190101</c:v>
                </c:pt>
                <c:pt idx="29">
                  <c:v>12.7630892857142</c:v>
                </c:pt>
                <c:pt idx="30">
                  <c:v>12.889169642857199</c:v>
                </c:pt>
                <c:pt idx="31">
                  <c:v>12.9146428571431</c:v>
                </c:pt>
                <c:pt idx="32">
                  <c:v>12.9100357142863</c:v>
                </c:pt>
                <c:pt idx="33">
                  <c:v>12.8762321428578</c:v>
                </c:pt>
                <c:pt idx="34">
                  <c:v>12.8635446428578</c:v>
                </c:pt>
                <c:pt idx="35">
                  <c:v>12.952684523809999</c:v>
                </c:pt>
                <c:pt idx="36">
                  <c:v>13.0171964285716</c:v>
                </c:pt>
                <c:pt idx="37">
                  <c:v>12.941961309523901</c:v>
                </c:pt>
                <c:pt idx="38">
                  <c:v>12.7574910714286</c:v>
                </c:pt>
                <c:pt idx="39">
                  <c:v>12.620892857142801</c:v>
                </c:pt>
                <c:pt idx="40">
                  <c:v>12.6718095238095</c:v>
                </c:pt>
                <c:pt idx="41">
                  <c:v>12.756130952381</c:v>
                </c:pt>
                <c:pt idx="42">
                  <c:v>12.8402529761906</c:v>
                </c:pt>
                <c:pt idx="43">
                  <c:v>13.0149404761905</c:v>
                </c:pt>
                <c:pt idx="44">
                  <c:v>13.0938422619053</c:v>
                </c:pt>
                <c:pt idx="45">
                  <c:v>13.144687500000201</c:v>
                </c:pt>
                <c:pt idx="46">
                  <c:v>13.245285714286</c:v>
                </c:pt>
                <c:pt idx="47">
                  <c:v>13.310208333333399</c:v>
                </c:pt>
                <c:pt idx="48">
                  <c:v>13.5056309523804</c:v>
                </c:pt>
                <c:pt idx="49">
                  <c:v>13.603583333332599</c:v>
                </c:pt>
                <c:pt idx="50">
                  <c:v>13.4580476190469</c:v>
                </c:pt>
                <c:pt idx="51">
                  <c:v>13.307449404760799</c:v>
                </c:pt>
                <c:pt idx="52">
                  <c:v>13.329749999999001</c:v>
                </c:pt>
                <c:pt idx="53">
                  <c:v>13.096282738094599</c:v>
                </c:pt>
                <c:pt idx="54">
                  <c:v>12.849505952380399</c:v>
                </c:pt>
                <c:pt idx="55">
                  <c:v>12.6853193581774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2187392"/>
        <c:axId val="102188928"/>
      </c:scatterChart>
      <c:valAx>
        <c:axId val="102187392"/>
        <c:scaling>
          <c:orientation val="minMax"/>
          <c:max val="40421"/>
          <c:min val="40360"/>
        </c:scaling>
        <c:delete val="0"/>
        <c:axPos val="b"/>
        <c:numFmt formatCode="m/d/yyyy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02188928"/>
        <c:crosses val="autoZero"/>
        <c:crossBetween val="midCat"/>
      </c:valAx>
      <c:valAx>
        <c:axId val="102188928"/>
        <c:scaling>
          <c:orientation val="minMax"/>
          <c:max val="28"/>
          <c:min val="10"/>
        </c:scaling>
        <c:delete val="0"/>
        <c:axPos val="l"/>
        <c:majorGridlines/>
        <c:title>
          <c:tx>
            <c:strRef>
              <c:f>Plots!$L$1:$L$2</c:f>
              <c:strCache>
                <c:ptCount val="1"/>
                <c:pt idx="0">
                  <c:v>Air Temperature (°C)</c:v>
                </c:pt>
              </c:strCache>
            </c:strRef>
          </c:tx>
          <c:layout>
            <c:manualLayout>
              <c:xMode val="edge"/>
              <c:yMode val="edge"/>
              <c:x val="1.2855192087475553E-2"/>
              <c:y val="0.28021634578914723"/>
            </c:manualLayout>
          </c:layout>
          <c:overlay val="0"/>
          <c:txPr>
            <a:bodyPr/>
            <a:lstStyle/>
            <a:p>
              <a:pPr>
                <a:defRPr sz="1000" b="1" i="0" u="none" strike="noStrike" baseline="0">
                  <a:solidFill>
                    <a:sysClr val="windowText" lastClr="000000"/>
                  </a:solidFill>
                  <a:latin typeface="Calibri"/>
                  <a:ea typeface="Calibri"/>
                  <a:cs typeface="Calibri"/>
                </a:defRPr>
              </a:pPr>
              <a:endParaRPr lang="en-US"/>
            </a:p>
          </c:txPr>
        </c:title>
        <c:numFmt formatCode="General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02187392"/>
        <c:crosses val="autoZero"/>
        <c:crossBetween val="midCat"/>
        <c:majorUnit val="1"/>
      </c:valAx>
      <c:spPr>
        <a:ln>
          <a:solidFill>
            <a:schemeClr val="bg1">
              <a:lumMod val="6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86315293515139868"/>
          <c:y val="0.48651328266047755"/>
          <c:w val="0.10821163817937392"/>
          <c:h val="0.17052061050172201"/>
        </c:manualLayout>
      </c:layout>
      <c:overlay val="0"/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Plots!$G$1</c:f>
          <c:strCache>
            <c:ptCount val="1"/>
            <c:pt idx="0">
              <c:v>prw10a - Daily Stream Temperature</c:v>
            </c:pt>
          </c:strCache>
        </c:strRef>
      </c:tx>
      <c:layout/>
      <c:overlay val="0"/>
      <c:txPr>
        <a:bodyPr/>
        <a:lstStyle/>
        <a:p>
          <a:pPr>
            <a:defRPr sz="1800" b="1" i="0" u="none" strike="noStrike" baseline="0">
              <a:solidFill>
                <a:sysClr val="windowText" lastClr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7.5441668494608219E-2"/>
          <c:y val="0.20268573725972114"/>
          <c:w val="0.76931100471230718"/>
          <c:h val="0.67664155781105673"/>
        </c:manualLayout>
      </c:layout>
      <c:scatterChart>
        <c:scatterStyle val="smoothMarker"/>
        <c:varyColors val="0"/>
        <c:ser>
          <c:idx val="2"/>
          <c:order val="0"/>
          <c:tx>
            <c:strRef>
              <c:f>DailyStats!$C$3</c:f>
              <c:strCache>
                <c:ptCount val="1"/>
                <c:pt idx="0">
                  <c:v>Maximum
⁰C</c:v>
                </c:pt>
              </c:strCache>
            </c:strRef>
          </c:tx>
          <c:spPr>
            <a:ln>
              <a:prstDash val="sysDot"/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40360</c:v>
                </c:pt>
                <c:pt idx="1">
                  <c:v>40361</c:v>
                </c:pt>
                <c:pt idx="2">
                  <c:v>40362</c:v>
                </c:pt>
                <c:pt idx="3">
                  <c:v>40363</c:v>
                </c:pt>
                <c:pt idx="4">
                  <c:v>40364</c:v>
                </c:pt>
                <c:pt idx="5">
                  <c:v>40365</c:v>
                </c:pt>
                <c:pt idx="6">
                  <c:v>40366</c:v>
                </c:pt>
                <c:pt idx="7">
                  <c:v>40367</c:v>
                </c:pt>
                <c:pt idx="8">
                  <c:v>40368</c:v>
                </c:pt>
                <c:pt idx="9">
                  <c:v>40369</c:v>
                </c:pt>
                <c:pt idx="10">
                  <c:v>40370</c:v>
                </c:pt>
                <c:pt idx="11">
                  <c:v>40371</c:v>
                </c:pt>
                <c:pt idx="12">
                  <c:v>40372</c:v>
                </c:pt>
                <c:pt idx="13">
                  <c:v>40373</c:v>
                </c:pt>
                <c:pt idx="14">
                  <c:v>40374</c:v>
                </c:pt>
                <c:pt idx="15">
                  <c:v>40375</c:v>
                </c:pt>
                <c:pt idx="16">
                  <c:v>40376</c:v>
                </c:pt>
                <c:pt idx="17">
                  <c:v>40377</c:v>
                </c:pt>
                <c:pt idx="18">
                  <c:v>40378</c:v>
                </c:pt>
                <c:pt idx="19">
                  <c:v>40379</c:v>
                </c:pt>
                <c:pt idx="20">
                  <c:v>40380</c:v>
                </c:pt>
                <c:pt idx="21">
                  <c:v>40381</c:v>
                </c:pt>
                <c:pt idx="22">
                  <c:v>40382</c:v>
                </c:pt>
                <c:pt idx="23">
                  <c:v>40383</c:v>
                </c:pt>
                <c:pt idx="24">
                  <c:v>40384</c:v>
                </c:pt>
                <c:pt idx="25">
                  <c:v>40385</c:v>
                </c:pt>
                <c:pt idx="26">
                  <c:v>40386</c:v>
                </c:pt>
                <c:pt idx="27">
                  <c:v>40387</c:v>
                </c:pt>
                <c:pt idx="28">
                  <c:v>40388</c:v>
                </c:pt>
                <c:pt idx="29">
                  <c:v>40389</c:v>
                </c:pt>
                <c:pt idx="30">
                  <c:v>40390</c:v>
                </c:pt>
                <c:pt idx="31">
                  <c:v>40391</c:v>
                </c:pt>
                <c:pt idx="32">
                  <c:v>40392</c:v>
                </c:pt>
                <c:pt idx="33">
                  <c:v>40393</c:v>
                </c:pt>
                <c:pt idx="34">
                  <c:v>40394</c:v>
                </c:pt>
                <c:pt idx="35">
                  <c:v>40395</c:v>
                </c:pt>
                <c:pt idx="36">
                  <c:v>40396</c:v>
                </c:pt>
                <c:pt idx="37">
                  <c:v>40397</c:v>
                </c:pt>
                <c:pt idx="38">
                  <c:v>40398</c:v>
                </c:pt>
                <c:pt idx="39">
                  <c:v>40399</c:v>
                </c:pt>
                <c:pt idx="40">
                  <c:v>40400</c:v>
                </c:pt>
                <c:pt idx="41">
                  <c:v>40401</c:v>
                </c:pt>
                <c:pt idx="42">
                  <c:v>40402</c:v>
                </c:pt>
                <c:pt idx="43">
                  <c:v>40403</c:v>
                </c:pt>
                <c:pt idx="44">
                  <c:v>40404</c:v>
                </c:pt>
                <c:pt idx="45">
                  <c:v>40405</c:v>
                </c:pt>
                <c:pt idx="46">
                  <c:v>40406</c:v>
                </c:pt>
                <c:pt idx="47">
                  <c:v>40407</c:v>
                </c:pt>
                <c:pt idx="48">
                  <c:v>40408</c:v>
                </c:pt>
                <c:pt idx="49">
                  <c:v>40409</c:v>
                </c:pt>
                <c:pt idx="50">
                  <c:v>40410</c:v>
                </c:pt>
                <c:pt idx="51">
                  <c:v>40411</c:v>
                </c:pt>
                <c:pt idx="52">
                  <c:v>40412</c:v>
                </c:pt>
                <c:pt idx="53">
                  <c:v>40413</c:v>
                </c:pt>
                <c:pt idx="54">
                  <c:v>40414</c:v>
                </c:pt>
                <c:pt idx="55">
                  <c:v>40415</c:v>
                </c:pt>
                <c:pt idx="56">
                  <c:v>40416</c:v>
                </c:pt>
                <c:pt idx="57">
                  <c:v>40417</c:v>
                </c:pt>
                <c:pt idx="58">
                  <c:v>40418</c:v>
                </c:pt>
                <c:pt idx="59">
                  <c:v>40419</c:v>
                </c:pt>
                <c:pt idx="60">
                  <c:v>40420</c:v>
                </c:pt>
                <c:pt idx="61">
                  <c:v>40421</c:v>
                </c:pt>
              </c:numCache>
            </c:numRef>
          </c:xVal>
          <c:yVal>
            <c:numRef>
              <c:f>DailyStats!$C$4:$C$65</c:f>
              <c:numCache>
                <c:formatCode>0.0</c:formatCode>
                <c:ptCount val="62"/>
                <c:pt idx="0">
                  <c:v>17.390999999999998</c:v>
                </c:pt>
                <c:pt idx="1">
                  <c:v>17.367999999999999</c:v>
                </c:pt>
                <c:pt idx="2">
                  <c:v>17.937999999999999</c:v>
                </c:pt>
                <c:pt idx="3">
                  <c:v>19.77</c:v>
                </c:pt>
                <c:pt idx="4">
                  <c:v>18.699000000000002</c:v>
                </c:pt>
                <c:pt idx="5">
                  <c:v>17.463000000000001</c:v>
                </c:pt>
                <c:pt idx="6">
                  <c:v>16.201000000000001</c:v>
                </c:pt>
                <c:pt idx="7">
                  <c:v>15.819000000000001</c:v>
                </c:pt>
                <c:pt idx="8">
                  <c:v>17.677</c:v>
                </c:pt>
                <c:pt idx="9">
                  <c:v>19.245999999999999</c:v>
                </c:pt>
                <c:pt idx="10">
                  <c:v>17.677</c:v>
                </c:pt>
                <c:pt idx="11">
                  <c:v>17.082000000000001</c:v>
                </c:pt>
                <c:pt idx="12">
                  <c:v>17.629000000000001</c:v>
                </c:pt>
                <c:pt idx="13">
                  <c:v>18.818000000000001</c:v>
                </c:pt>
                <c:pt idx="14">
                  <c:v>18.722999999999999</c:v>
                </c:pt>
                <c:pt idx="15">
                  <c:v>18.081</c:v>
                </c:pt>
                <c:pt idx="16">
                  <c:v>17.843</c:v>
                </c:pt>
                <c:pt idx="17">
                  <c:v>15.747999999999999</c:v>
                </c:pt>
                <c:pt idx="18">
                  <c:v>16.867999999999999</c:v>
                </c:pt>
                <c:pt idx="19">
                  <c:v>16.033999999999999</c:v>
                </c:pt>
                <c:pt idx="20">
                  <c:v>15.318</c:v>
                </c:pt>
                <c:pt idx="21">
                  <c:v>17.701000000000001</c:v>
                </c:pt>
                <c:pt idx="22">
                  <c:v>16.106000000000002</c:v>
                </c:pt>
                <c:pt idx="23">
                  <c:v>15.843</c:v>
                </c:pt>
                <c:pt idx="24">
                  <c:v>15.939</c:v>
                </c:pt>
                <c:pt idx="25">
                  <c:v>15.223000000000001</c:v>
                </c:pt>
                <c:pt idx="26">
                  <c:v>13.666</c:v>
                </c:pt>
                <c:pt idx="27">
                  <c:v>15.247</c:v>
                </c:pt>
                <c:pt idx="28">
                  <c:v>15.151</c:v>
                </c:pt>
                <c:pt idx="29">
                  <c:v>14.122</c:v>
                </c:pt>
                <c:pt idx="30">
                  <c:v>16.082000000000001</c:v>
                </c:pt>
                <c:pt idx="31">
                  <c:v>16.486999999999998</c:v>
                </c:pt>
                <c:pt idx="32">
                  <c:v>14.912000000000001</c:v>
                </c:pt>
                <c:pt idx="33">
                  <c:v>15.007999999999999</c:v>
                </c:pt>
                <c:pt idx="34">
                  <c:v>14.002000000000001</c:v>
                </c:pt>
                <c:pt idx="35">
                  <c:v>14.385</c:v>
                </c:pt>
                <c:pt idx="36">
                  <c:v>16.152999999999999</c:v>
                </c:pt>
                <c:pt idx="37">
                  <c:v>16.558</c:v>
                </c:pt>
                <c:pt idx="38">
                  <c:v>16.177</c:v>
                </c:pt>
                <c:pt idx="39">
                  <c:v>14.601000000000001</c:v>
                </c:pt>
                <c:pt idx="40">
                  <c:v>14.888</c:v>
                </c:pt>
                <c:pt idx="41">
                  <c:v>14.601000000000001</c:v>
                </c:pt>
                <c:pt idx="42">
                  <c:v>15.747999999999999</c:v>
                </c:pt>
                <c:pt idx="43">
                  <c:v>16.463000000000001</c:v>
                </c:pt>
                <c:pt idx="44">
                  <c:v>15.438000000000001</c:v>
                </c:pt>
                <c:pt idx="45">
                  <c:v>15.438000000000001</c:v>
                </c:pt>
                <c:pt idx="46">
                  <c:v>15.581</c:v>
                </c:pt>
                <c:pt idx="47">
                  <c:v>15.127000000000001</c:v>
                </c:pt>
                <c:pt idx="48">
                  <c:v>14.648999999999999</c:v>
                </c:pt>
                <c:pt idx="49">
                  <c:v>16.844000000000001</c:v>
                </c:pt>
                <c:pt idx="50">
                  <c:v>15.986000000000001</c:v>
                </c:pt>
                <c:pt idx="51">
                  <c:v>14.457000000000001</c:v>
                </c:pt>
                <c:pt idx="52">
                  <c:v>16.439</c:v>
                </c:pt>
                <c:pt idx="53">
                  <c:v>20.65</c:v>
                </c:pt>
                <c:pt idx="54">
                  <c:v>19.199000000000002</c:v>
                </c:pt>
                <c:pt idx="55">
                  <c:v>18.628</c:v>
                </c:pt>
                <c:pt idx="56">
                  <c:v>15.223000000000001</c:v>
                </c:pt>
                <c:pt idx="57">
                  <c:v>16.391999999999999</c:v>
                </c:pt>
                <c:pt idx="58">
                  <c:v>14.601000000000001</c:v>
                </c:pt>
                <c:pt idx="59">
                  <c:v>14.96</c:v>
                </c:pt>
                <c:pt idx="60">
                  <c:v>14.314</c:v>
                </c:pt>
                <c:pt idx="61">
                  <c:v>16.271999999999998</c:v>
                </c:pt>
              </c:numCache>
            </c:numRef>
          </c:yVal>
          <c:smooth val="1"/>
        </c:ser>
        <c:ser>
          <c:idx val="0"/>
          <c:order val="1"/>
          <c:tx>
            <c:strRef>
              <c:f>DailyStats!$D$3</c:f>
              <c:strCache>
                <c:ptCount val="1"/>
                <c:pt idx="0">
                  <c:v>Mean
⁰C</c:v>
                </c:pt>
              </c:strCache>
            </c:strRef>
          </c:tx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40360</c:v>
                </c:pt>
                <c:pt idx="1">
                  <c:v>40361</c:v>
                </c:pt>
                <c:pt idx="2">
                  <c:v>40362</c:v>
                </c:pt>
                <c:pt idx="3">
                  <c:v>40363</c:v>
                </c:pt>
                <c:pt idx="4">
                  <c:v>40364</c:v>
                </c:pt>
                <c:pt idx="5">
                  <c:v>40365</c:v>
                </c:pt>
                <c:pt idx="6">
                  <c:v>40366</c:v>
                </c:pt>
                <c:pt idx="7">
                  <c:v>40367</c:v>
                </c:pt>
                <c:pt idx="8">
                  <c:v>40368</c:v>
                </c:pt>
                <c:pt idx="9">
                  <c:v>40369</c:v>
                </c:pt>
                <c:pt idx="10">
                  <c:v>40370</c:v>
                </c:pt>
                <c:pt idx="11">
                  <c:v>40371</c:v>
                </c:pt>
                <c:pt idx="12">
                  <c:v>40372</c:v>
                </c:pt>
                <c:pt idx="13">
                  <c:v>40373</c:v>
                </c:pt>
                <c:pt idx="14">
                  <c:v>40374</c:v>
                </c:pt>
                <c:pt idx="15">
                  <c:v>40375</c:v>
                </c:pt>
                <c:pt idx="16">
                  <c:v>40376</c:v>
                </c:pt>
                <c:pt idx="17">
                  <c:v>40377</c:v>
                </c:pt>
                <c:pt idx="18">
                  <c:v>40378</c:v>
                </c:pt>
                <c:pt idx="19">
                  <c:v>40379</c:v>
                </c:pt>
                <c:pt idx="20">
                  <c:v>40380</c:v>
                </c:pt>
                <c:pt idx="21">
                  <c:v>40381</c:v>
                </c:pt>
                <c:pt idx="22">
                  <c:v>40382</c:v>
                </c:pt>
                <c:pt idx="23">
                  <c:v>40383</c:v>
                </c:pt>
                <c:pt idx="24">
                  <c:v>40384</c:v>
                </c:pt>
                <c:pt idx="25">
                  <c:v>40385</c:v>
                </c:pt>
                <c:pt idx="26">
                  <c:v>40386</c:v>
                </c:pt>
                <c:pt idx="27">
                  <c:v>40387</c:v>
                </c:pt>
                <c:pt idx="28">
                  <c:v>40388</c:v>
                </c:pt>
                <c:pt idx="29">
                  <c:v>40389</c:v>
                </c:pt>
                <c:pt idx="30">
                  <c:v>40390</c:v>
                </c:pt>
                <c:pt idx="31">
                  <c:v>40391</c:v>
                </c:pt>
                <c:pt idx="32">
                  <c:v>40392</c:v>
                </c:pt>
                <c:pt idx="33">
                  <c:v>40393</c:v>
                </c:pt>
                <c:pt idx="34">
                  <c:v>40394</c:v>
                </c:pt>
                <c:pt idx="35">
                  <c:v>40395</c:v>
                </c:pt>
                <c:pt idx="36">
                  <c:v>40396</c:v>
                </c:pt>
                <c:pt idx="37">
                  <c:v>40397</c:v>
                </c:pt>
                <c:pt idx="38">
                  <c:v>40398</c:v>
                </c:pt>
                <c:pt idx="39">
                  <c:v>40399</c:v>
                </c:pt>
                <c:pt idx="40">
                  <c:v>40400</c:v>
                </c:pt>
                <c:pt idx="41">
                  <c:v>40401</c:v>
                </c:pt>
                <c:pt idx="42">
                  <c:v>40402</c:v>
                </c:pt>
                <c:pt idx="43">
                  <c:v>40403</c:v>
                </c:pt>
                <c:pt idx="44">
                  <c:v>40404</c:v>
                </c:pt>
                <c:pt idx="45">
                  <c:v>40405</c:v>
                </c:pt>
                <c:pt idx="46">
                  <c:v>40406</c:v>
                </c:pt>
                <c:pt idx="47">
                  <c:v>40407</c:v>
                </c:pt>
                <c:pt idx="48">
                  <c:v>40408</c:v>
                </c:pt>
                <c:pt idx="49">
                  <c:v>40409</c:v>
                </c:pt>
                <c:pt idx="50">
                  <c:v>40410</c:v>
                </c:pt>
                <c:pt idx="51">
                  <c:v>40411</c:v>
                </c:pt>
                <c:pt idx="52">
                  <c:v>40412</c:v>
                </c:pt>
                <c:pt idx="53">
                  <c:v>40413</c:v>
                </c:pt>
                <c:pt idx="54">
                  <c:v>40414</c:v>
                </c:pt>
                <c:pt idx="55">
                  <c:v>40415</c:v>
                </c:pt>
                <c:pt idx="56">
                  <c:v>40416</c:v>
                </c:pt>
                <c:pt idx="57">
                  <c:v>40417</c:v>
                </c:pt>
                <c:pt idx="58">
                  <c:v>40418</c:v>
                </c:pt>
                <c:pt idx="59">
                  <c:v>40419</c:v>
                </c:pt>
                <c:pt idx="60">
                  <c:v>40420</c:v>
                </c:pt>
                <c:pt idx="61">
                  <c:v>40421</c:v>
                </c:pt>
              </c:numCache>
            </c:numRef>
          </c:xVal>
          <c:yVal>
            <c:numRef>
              <c:f>DailyStats!$D$4:$D$65</c:f>
              <c:numCache>
                <c:formatCode>0.0</c:formatCode>
                <c:ptCount val="62"/>
                <c:pt idx="0">
                  <c:v>11.946</c:v>
                </c:pt>
                <c:pt idx="1">
                  <c:v>13.207000000000001</c:v>
                </c:pt>
                <c:pt idx="2">
                  <c:v>11.981</c:v>
                </c:pt>
                <c:pt idx="3">
                  <c:v>12.775</c:v>
                </c:pt>
                <c:pt idx="4">
                  <c:v>13.138999999999999</c:v>
                </c:pt>
                <c:pt idx="5">
                  <c:v>12.398999999999999</c:v>
                </c:pt>
                <c:pt idx="6">
                  <c:v>12.289</c:v>
                </c:pt>
                <c:pt idx="7">
                  <c:v>12.862</c:v>
                </c:pt>
                <c:pt idx="8">
                  <c:v>13.362</c:v>
                </c:pt>
                <c:pt idx="9">
                  <c:v>13.675000000000001</c:v>
                </c:pt>
                <c:pt idx="10">
                  <c:v>14.179</c:v>
                </c:pt>
                <c:pt idx="11">
                  <c:v>13.336</c:v>
                </c:pt>
                <c:pt idx="12">
                  <c:v>12.401</c:v>
                </c:pt>
                <c:pt idx="13">
                  <c:v>13.118</c:v>
                </c:pt>
                <c:pt idx="14">
                  <c:v>13.904999999999999</c:v>
                </c:pt>
                <c:pt idx="15">
                  <c:v>13.625</c:v>
                </c:pt>
                <c:pt idx="16">
                  <c:v>13.071</c:v>
                </c:pt>
                <c:pt idx="17">
                  <c:v>12.847</c:v>
                </c:pt>
                <c:pt idx="18">
                  <c:v>13.244</c:v>
                </c:pt>
                <c:pt idx="19">
                  <c:v>12.766999999999999</c:v>
                </c:pt>
                <c:pt idx="20">
                  <c:v>12.353999999999999</c:v>
                </c:pt>
                <c:pt idx="21">
                  <c:v>13.582000000000001</c:v>
                </c:pt>
                <c:pt idx="22">
                  <c:v>12.287000000000001</c:v>
                </c:pt>
                <c:pt idx="23">
                  <c:v>11.938000000000001</c:v>
                </c:pt>
                <c:pt idx="24">
                  <c:v>12.284000000000001</c:v>
                </c:pt>
                <c:pt idx="25">
                  <c:v>12.414</c:v>
                </c:pt>
                <c:pt idx="26">
                  <c:v>11.911</c:v>
                </c:pt>
                <c:pt idx="27">
                  <c:v>12.526999999999999</c:v>
                </c:pt>
                <c:pt idx="28">
                  <c:v>12.185</c:v>
                </c:pt>
                <c:pt idx="29">
                  <c:v>12.087999999999999</c:v>
                </c:pt>
                <c:pt idx="30">
                  <c:v>13.32</c:v>
                </c:pt>
                <c:pt idx="31">
                  <c:v>13.637</c:v>
                </c:pt>
                <c:pt idx="32">
                  <c:v>13.054</c:v>
                </c:pt>
                <c:pt idx="33">
                  <c:v>12.759</c:v>
                </c:pt>
                <c:pt idx="34">
                  <c:v>12.278</c:v>
                </c:pt>
                <c:pt idx="35">
                  <c:v>12.205</c:v>
                </c:pt>
                <c:pt idx="36">
                  <c:v>12.971</c:v>
                </c:pt>
                <c:pt idx="37">
                  <c:v>13.497999999999999</c:v>
                </c:pt>
                <c:pt idx="38">
                  <c:v>13.605</c:v>
                </c:pt>
                <c:pt idx="39">
                  <c:v>12.817</c:v>
                </c:pt>
                <c:pt idx="40">
                  <c:v>12.67</c:v>
                </c:pt>
                <c:pt idx="41">
                  <c:v>12.901999999999999</c:v>
                </c:pt>
                <c:pt idx="42">
                  <c:v>12.657</c:v>
                </c:pt>
                <c:pt idx="43">
                  <c:v>12.444000000000001</c:v>
                </c:pt>
                <c:pt idx="44">
                  <c:v>12.207000000000001</c:v>
                </c:pt>
                <c:pt idx="45">
                  <c:v>12.648999999999999</c:v>
                </c:pt>
                <c:pt idx="46">
                  <c:v>13.173</c:v>
                </c:pt>
                <c:pt idx="47">
                  <c:v>13.260999999999999</c:v>
                </c:pt>
                <c:pt idx="48">
                  <c:v>13.491</c:v>
                </c:pt>
                <c:pt idx="49">
                  <c:v>13.88</c:v>
                </c:pt>
                <c:pt idx="50">
                  <c:v>12.997</c:v>
                </c:pt>
                <c:pt idx="51">
                  <c:v>12.563000000000001</c:v>
                </c:pt>
                <c:pt idx="52">
                  <c:v>13.353</c:v>
                </c:pt>
                <c:pt idx="53">
                  <c:v>13.628</c:v>
                </c:pt>
                <c:pt idx="54">
                  <c:v>14.628</c:v>
                </c:pt>
                <c:pt idx="55">
                  <c:v>14.177</c:v>
                </c:pt>
                <c:pt idx="56">
                  <c:v>12.861000000000001</c:v>
                </c:pt>
                <c:pt idx="57">
                  <c:v>11.942</c:v>
                </c:pt>
                <c:pt idx="58">
                  <c:v>12.718999999999999</c:v>
                </c:pt>
                <c:pt idx="59">
                  <c:v>11.718999999999999</c:v>
                </c:pt>
                <c:pt idx="60">
                  <c:v>11.9</c:v>
                </c:pt>
                <c:pt idx="61">
                  <c:v>13.478999999999999</c:v>
                </c:pt>
              </c:numCache>
            </c:numRef>
          </c:yVal>
          <c:smooth val="1"/>
        </c:ser>
        <c:ser>
          <c:idx val="1"/>
          <c:order val="2"/>
          <c:tx>
            <c:strRef>
              <c:f>DailyStats!$B$3</c:f>
              <c:strCache>
                <c:ptCount val="1"/>
                <c:pt idx="0">
                  <c:v>Minimum
⁰C</c:v>
                </c:pt>
              </c:strCache>
            </c:strRef>
          </c:tx>
          <c:spPr>
            <a:ln>
              <a:prstDash val="sysDash"/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40360</c:v>
                </c:pt>
                <c:pt idx="1">
                  <c:v>40361</c:v>
                </c:pt>
                <c:pt idx="2">
                  <c:v>40362</c:v>
                </c:pt>
                <c:pt idx="3">
                  <c:v>40363</c:v>
                </c:pt>
                <c:pt idx="4">
                  <c:v>40364</c:v>
                </c:pt>
                <c:pt idx="5">
                  <c:v>40365</c:v>
                </c:pt>
                <c:pt idx="6">
                  <c:v>40366</c:v>
                </c:pt>
                <c:pt idx="7">
                  <c:v>40367</c:v>
                </c:pt>
                <c:pt idx="8">
                  <c:v>40368</c:v>
                </c:pt>
                <c:pt idx="9">
                  <c:v>40369</c:v>
                </c:pt>
                <c:pt idx="10">
                  <c:v>40370</c:v>
                </c:pt>
                <c:pt idx="11">
                  <c:v>40371</c:v>
                </c:pt>
                <c:pt idx="12">
                  <c:v>40372</c:v>
                </c:pt>
                <c:pt idx="13">
                  <c:v>40373</c:v>
                </c:pt>
                <c:pt idx="14">
                  <c:v>40374</c:v>
                </c:pt>
                <c:pt idx="15">
                  <c:v>40375</c:v>
                </c:pt>
                <c:pt idx="16">
                  <c:v>40376</c:v>
                </c:pt>
                <c:pt idx="17">
                  <c:v>40377</c:v>
                </c:pt>
                <c:pt idx="18">
                  <c:v>40378</c:v>
                </c:pt>
                <c:pt idx="19">
                  <c:v>40379</c:v>
                </c:pt>
                <c:pt idx="20">
                  <c:v>40380</c:v>
                </c:pt>
                <c:pt idx="21">
                  <c:v>40381</c:v>
                </c:pt>
                <c:pt idx="22">
                  <c:v>40382</c:v>
                </c:pt>
                <c:pt idx="23">
                  <c:v>40383</c:v>
                </c:pt>
                <c:pt idx="24">
                  <c:v>40384</c:v>
                </c:pt>
                <c:pt idx="25">
                  <c:v>40385</c:v>
                </c:pt>
                <c:pt idx="26">
                  <c:v>40386</c:v>
                </c:pt>
                <c:pt idx="27">
                  <c:v>40387</c:v>
                </c:pt>
                <c:pt idx="28">
                  <c:v>40388</c:v>
                </c:pt>
                <c:pt idx="29">
                  <c:v>40389</c:v>
                </c:pt>
                <c:pt idx="30">
                  <c:v>40390</c:v>
                </c:pt>
                <c:pt idx="31">
                  <c:v>40391</c:v>
                </c:pt>
                <c:pt idx="32">
                  <c:v>40392</c:v>
                </c:pt>
                <c:pt idx="33">
                  <c:v>40393</c:v>
                </c:pt>
                <c:pt idx="34">
                  <c:v>40394</c:v>
                </c:pt>
                <c:pt idx="35">
                  <c:v>40395</c:v>
                </c:pt>
                <c:pt idx="36">
                  <c:v>40396</c:v>
                </c:pt>
                <c:pt idx="37">
                  <c:v>40397</c:v>
                </c:pt>
                <c:pt idx="38">
                  <c:v>40398</c:v>
                </c:pt>
                <c:pt idx="39">
                  <c:v>40399</c:v>
                </c:pt>
                <c:pt idx="40">
                  <c:v>40400</c:v>
                </c:pt>
                <c:pt idx="41">
                  <c:v>40401</c:v>
                </c:pt>
                <c:pt idx="42">
                  <c:v>40402</c:v>
                </c:pt>
                <c:pt idx="43">
                  <c:v>40403</c:v>
                </c:pt>
                <c:pt idx="44">
                  <c:v>40404</c:v>
                </c:pt>
                <c:pt idx="45">
                  <c:v>40405</c:v>
                </c:pt>
                <c:pt idx="46">
                  <c:v>40406</c:v>
                </c:pt>
                <c:pt idx="47">
                  <c:v>40407</c:v>
                </c:pt>
                <c:pt idx="48">
                  <c:v>40408</c:v>
                </c:pt>
                <c:pt idx="49">
                  <c:v>40409</c:v>
                </c:pt>
                <c:pt idx="50">
                  <c:v>40410</c:v>
                </c:pt>
                <c:pt idx="51">
                  <c:v>40411</c:v>
                </c:pt>
                <c:pt idx="52">
                  <c:v>40412</c:v>
                </c:pt>
                <c:pt idx="53">
                  <c:v>40413</c:v>
                </c:pt>
                <c:pt idx="54">
                  <c:v>40414</c:v>
                </c:pt>
                <c:pt idx="55">
                  <c:v>40415</c:v>
                </c:pt>
                <c:pt idx="56">
                  <c:v>40416</c:v>
                </c:pt>
                <c:pt idx="57">
                  <c:v>40417</c:v>
                </c:pt>
                <c:pt idx="58">
                  <c:v>40418</c:v>
                </c:pt>
                <c:pt idx="59">
                  <c:v>40419</c:v>
                </c:pt>
                <c:pt idx="60">
                  <c:v>40420</c:v>
                </c:pt>
                <c:pt idx="61">
                  <c:v>40421</c:v>
                </c:pt>
              </c:numCache>
            </c:numRef>
          </c:xVal>
          <c:yVal>
            <c:numRef>
              <c:f>DailyStats!$B$4:$B$65</c:f>
              <c:numCache>
                <c:formatCode>0.0</c:formatCode>
                <c:ptCount val="62"/>
                <c:pt idx="0">
                  <c:v>7.444</c:v>
                </c:pt>
                <c:pt idx="1">
                  <c:v>9.9770000000000003</c:v>
                </c:pt>
                <c:pt idx="2">
                  <c:v>7.2679999999999998</c:v>
                </c:pt>
                <c:pt idx="3">
                  <c:v>7.0149999999999997</c:v>
                </c:pt>
                <c:pt idx="4">
                  <c:v>8.3689999999999998</c:v>
                </c:pt>
                <c:pt idx="5">
                  <c:v>7.9950000000000001</c:v>
                </c:pt>
                <c:pt idx="6">
                  <c:v>10.345000000000001</c:v>
                </c:pt>
                <c:pt idx="7">
                  <c:v>10.565</c:v>
                </c:pt>
                <c:pt idx="8">
                  <c:v>10.614000000000001</c:v>
                </c:pt>
                <c:pt idx="9">
                  <c:v>10.124000000000001</c:v>
                </c:pt>
                <c:pt idx="10">
                  <c:v>11.467000000000001</c:v>
                </c:pt>
                <c:pt idx="11">
                  <c:v>10.271000000000001</c:v>
                </c:pt>
                <c:pt idx="12">
                  <c:v>8.02</c:v>
                </c:pt>
                <c:pt idx="13">
                  <c:v>8.27</c:v>
                </c:pt>
                <c:pt idx="14">
                  <c:v>10.222</c:v>
                </c:pt>
                <c:pt idx="15">
                  <c:v>10.417999999999999</c:v>
                </c:pt>
                <c:pt idx="16">
                  <c:v>9.4350000000000005</c:v>
                </c:pt>
                <c:pt idx="17">
                  <c:v>11.443</c:v>
                </c:pt>
                <c:pt idx="18">
                  <c:v>11.419</c:v>
                </c:pt>
                <c:pt idx="19">
                  <c:v>11.151</c:v>
                </c:pt>
                <c:pt idx="20">
                  <c:v>10.663</c:v>
                </c:pt>
                <c:pt idx="21">
                  <c:v>10.81</c:v>
                </c:pt>
                <c:pt idx="22">
                  <c:v>8.9649999999999999</c:v>
                </c:pt>
                <c:pt idx="23">
                  <c:v>8.6430000000000007</c:v>
                </c:pt>
                <c:pt idx="24">
                  <c:v>9.9280000000000008</c:v>
                </c:pt>
                <c:pt idx="25">
                  <c:v>11.346</c:v>
                </c:pt>
                <c:pt idx="26">
                  <c:v>10.663</c:v>
                </c:pt>
                <c:pt idx="27">
                  <c:v>11.273</c:v>
                </c:pt>
                <c:pt idx="28">
                  <c:v>10.614000000000001</c:v>
                </c:pt>
                <c:pt idx="29">
                  <c:v>10.858000000000001</c:v>
                </c:pt>
                <c:pt idx="30">
                  <c:v>11.807</c:v>
                </c:pt>
                <c:pt idx="31">
                  <c:v>12.05</c:v>
                </c:pt>
                <c:pt idx="32">
                  <c:v>12.000999999999999</c:v>
                </c:pt>
                <c:pt idx="33">
                  <c:v>11.589</c:v>
                </c:pt>
                <c:pt idx="34">
                  <c:v>11.273</c:v>
                </c:pt>
                <c:pt idx="35">
                  <c:v>10.614000000000001</c:v>
                </c:pt>
                <c:pt idx="36">
                  <c:v>11.127000000000001</c:v>
                </c:pt>
                <c:pt idx="37">
                  <c:v>11.686</c:v>
                </c:pt>
                <c:pt idx="38">
                  <c:v>12.461</c:v>
                </c:pt>
                <c:pt idx="39">
                  <c:v>12.025</c:v>
                </c:pt>
                <c:pt idx="40">
                  <c:v>11.686</c:v>
                </c:pt>
                <c:pt idx="41">
                  <c:v>11.929</c:v>
                </c:pt>
                <c:pt idx="42">
                  <c:v>10.686999999999999</c:v>
                </c:pt>
                <c:pt idx="43">
                  <c:v>10.148999999999999</c:v>
                </c:pt>
                <c:pt idx="44">
                  <c:v>10.492000000000001</c:v>
                </c:pt>
                <c:pt idx="45">
                  <c:v>9.7799999999999994</c:v>
                </c:pt>
                <c:pt idx="46">
                  <c:v>11.856</c:v>
                </c:pt>
                <c:pt idx="47">
                  <c:v>11.247999999999999</c:v>
                </c:pt>
                <c:pt idx="48">
                  <c:v>12.727</c:v>
                </c:pt>
                <c:pt idx="49">
                  <c:v>12.436999999999999</c:v>
                </c:pt>
                <c:pt idx="50">
                  <c:v>11.053000000000001</c:v>
                </c:pt>
                <c:pt idx="51">
                  <c:v>11.759</c:v>
                </c:pt>
                <c:pt idx="52">
                  <c:v>10.663</c:v>
                </c:pt>
                <c:pt idx="53">
                  <c:v>7.7450000000000001</c:v>
                </c:pt>
                <c:pt idx="54">
                  <c:v>10.051</c:v>
                </c:pt>
                <c:pt idx="55">
                  <c:v>10.956</c:v>
                </c:pt>
                <c:pt idx="56">
                  <c:v>10.760999999999999</c:v>
                </c:pt>
                <c:pt idx="57">
                  <c:v>7.82</c:v>
                </c:pt>
                <c:pt idx="58">
                  <c:v>10.051</c:v>
                </c:pt>
                <c:pt idx="59">
                  <c:v>8.1449999999999996</c:v>
                </c:pt>
                <c:pt idx="60">
                  <c:v>8.8170000000000002</c:v>
                </c:pt>
                <c:pt idx="61">
                  <c:v>10.956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2211584"/>
        <c:axId val="102213120"/>
      </c:scatterChart>
      <c:valAx>
        <c:axId val="102211584"/>
        <c:scaling>
          <c:orientation val="minMax"/>
          <c:max val="40421"/>
          <c:min val="40360"/>
        </c:scaling>
        <c:delete val="0"/>
        <c:axPos val="b"/>
        <c:numFmt formatCode="m/d/yyyy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02213120"/>
        <c:crosses val="autoZero"/>
        <c:crossBetween val="midCat"/>
      </c:valAx>
      <c:valAx>
        <c:axId val="102213120"/>
        <c:scaling>
          <c:orientation val="minMax"/>
          <c:max val="35"/>
          <c:min val="5"/>
        </c:scaling>
        <c:delete val="0"/>
        <c:axPos val="l"/>
        <c:majorGridlines/>
        <c:title>
          <c:tx>
            <c:strRef>
              <c:f>Plots!$L$1:$L$2</c:f>
              <c:strCache>
                <c:ptCount val="1"/>
                <c:pt idx="0">
                  <c:v>Air Temperature (°C)</c:v>
                </c:pt>
              </c:strCache>
            </c:strRef>
          </c:tx>
          <c:layout>
            <c:manualLayout>
              <c:xMode val="edge"/>
              <c:yMode val="edge"/>
              <c:x val="1.0897202038934318E-2"/>
              <c:y val="0.28447954121341867"/>
            </c:manualLayout>
          </c:layout>
          <c:overlay val="0"/>
          <c:txPr>
            <a:bodyPr/>
            <a:lstStyle/>
            <a:p>
              <a:pPr>
                <a:defRPr sz="1000" b="1" i="0" u="none" strike="noStrike" baseline="0">
                  <a:solidFill>
                    <a:sysClr val="windowText" lastClr="000000"/>
                  </a:solidFill>
                  <a:latin typeface="Calibri"/>
                  <a:ea typeface="Calibri"/>
                  <a:cs typeface="Calibri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02211584"/>
        <c:crosses val="autoZero"/>
        <c:crossBetween val="midCat"/>
        <c:majorUnit val="2"/>
      </c:valAx>
      <c:spPr>
        <a:ln>
          <a:solidFill>
            <a:schemeClr val="bg1">
              <a:lumMod val="6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85939548941517696"/>
          <c:y val="0.33689340915718868"/>
          <c:w val="0.13073264383871824"/>
          <c:h val="0.33073782443861183"/>
        </c:manualLayout>
      </c:layout>
      <c:overlay val="0"/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285750</xdr:colOff>
      <xdr:row>1</xdr:row>
      <xdr:rowOff>142875</xdr:rowOff>
    </xdr:from>
    <xdr:to>
      <xdr:col>6</xdr:col>
      <xdr:colOff>282637</xdr:colOff>
      <xdr:row>7</xdr:row>
      <xdr:rowOff>95913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534025" y="409575"/>
          <a:ext cx="530287" cy="1096038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37</xdr:row>
      <xdr:rowOff>0</xdr:rowOff>
    </xdr:from>
    <xdr:to>
      <xdr:col>6</xdr:col>
      <xdr:colOff>523875</xdr:colOff>
      <xdr:row>46</xdr:row>
      <xdr:rowOff>114300</xdr:rowOff>
    </xdr:to>
    <xdr:sp macro="" textlink="">
      <xdr:nvSpPr>
        <xdr:cNvPr id="4" name="TextBox 3"/>
        <xdr:cNvSpPr txBox="1"/>
      </xdr:nvSpPr>
      <xdr:spPr>
        <a:xfrm>
          <a:off x="0" y="7505700"/>
          <a:ext cx="6305550" cy="18288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000"/>
            <a:t>The temperature values imported into Aquarius have have been round to diffferent significant figures for years 2010-present. This can affect the min &amp; max diurnal range values and # of days these values occurred on. This does not affect min, max, MWMT &amp; MWAT values but does change the number of days of occurance. See table below. All future data will be rounded to the 10th. The affect of rounding is likely within ± 0.1 degree C but there may be some outliers.</a:t>
          </a:r>
        </a:p>
        <a:p>
          <a:endParaRPr lang="en-US" sz="1000" b="1" i="0" u="none" strike="noStrike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Data rounded to 10th 	</a:t>
          </a:r>
          <a:r>
            <a:rPr lang="en-US" sz="10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Data rounded to 100th	Original data used</a:t>
          </a:r>
          <a:endParaRPr lang="en-US" sz="1000" b="1" i="0" u="none" strike="noStrike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(example 8.1)</a:t>
          </a:r>
          <a:r>
            <a:rPr lang="en-US" sz="1000"/>
            <a:t> 	</a:t>
          </a:r>
          <a:r>
            <a:rPr lang="en-US" sz="1000" baseline="0"/>
            <a:t>     	     </a:t>
          </a:r>
          <a:r>
            <a:rPr lang="en-US" sz="10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(example 8.11)</a:t>
          </a:r>
          <a:r>
            <a:rPr lang="en-US" sz="1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	   </a:t>
          </a:r>
          <a:r>
            <a:rPr lang="en-US" sz="10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(example 8.111)</a:t>
          </a:r>
          <a: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/>
          </a:r>
          <a:b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</a:br>
          <a: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2013	</a:t>
          </a:r>
          <a:r>
            <a:rPr lang="en-US" sz="1000"/>
            <a:t>	 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2011</a:t>
          </a:r>
          <a:r>
            <a:rPr lang="en-US" sz="1000"/>
            <a:t> 		   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2010</a:t>
          </a:r>
        </a:p>
        <a:p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   2015</a:t>
          </a:r>
          <a:r>
            <a:rPr lang="en-US" sz="1000"/>
            <a:t> 		 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2012	</a:t>
          </a:r>
          <a:r>
            <a:rPr lang="en-US" sz="1000"/>
            <a:t>	   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2014</a:t>
          </a:r>
          <a:r>
            <a:rPr lang="en-US" sz="1000"/>
            <a:t> </a:t>
          </a:r>
        </a:p>
        <a:p>
          <a:r>
            <a:rPr lang="en-US" sz="1000" baseline="0"/>
            <a:t>           2016</a:t>
          </a:r>
          <a:endParaRPr lang="en-US" sz="1000"/>
        </a:p>
      </xdr:txBody>
    </xdr:sp>
    <xdr:clientData/>
  </xdr:twoCellAnchor>
  <xdr:twoCellAnchor editAs="oneCell">
    <xdr:from>
      <xdr:col>0</xdr:col>
      <xdr:colOff>47626</xdr:colOff>
      <xdr:row>21</xdr:row>
      <xdr:rowOff>57733</xdr:rowOff>
    </xdr:from>
    <xdr:to>
      <xdr:col>3</xdr:col>
      <xdr:colOff>381001</xdr:colOff>
      <xdr:row>36</xdr:row>
      <xdr:rowOff>104775</xdr:rowOff>
    </xdr:to>
    <xdr:pic>
      <xdr:nvPicPr>
        <xdr:cNvPr id="6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6" y="4134433"/>
          <a:ext cx="4591050" cy="29045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15</xdr:row>
      <xdr:rowOff>0</xdr:rowOff>
    </xdr:from>
    <xdr:to>
      <xdr:col>12</xdr:col>
      <xdr:colOff>514350</xdr:colOff>
      <xdr:row>29</xdr:row>
      <xdr:rowOff>83820</xdr:rowOff>
    </xdr:to>
    <xdr:graphicFrame macro="">
      <xdr:nvGraphicFramePr>
        <xdr:cNvPr id="4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12</xdr:col>
      <xdr:colOff>495300</xdr:colOff>
      <xdr:row>44</xdr:row>
      <xdr:rowOff>83820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12</xdr:col>
      <xdr:colOff>523875</xdr:colOff>
      <xdr:row>14</xdr:row>
      <xdr:rowOff>76200</xdr:rowOff>
    </xdr:to>
    <xdr:graphicFrame macro="">
      <xdr:nvGraphicFramePr>
        <xdr:cNvPr id="7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7"/>
  <sheetViews>
    <sheetView tabSelected="1" zoomScaleNormal="100" workbookViewId="0"/>
  </sheetViews>
  <sheetFormatPr defaultRowHeight="15" x14ac:dyDescent="0.25"/>
  <cols>
    <col min="1" max="1" width="40.42578125" bestFit="1" customWidth="1"/>
    <col min="2" max="2" width="9.5703125" customWidth="1"/>
    <col min="3" max="3" width="13.85546875" bestFit="1" customWidth="1"/>
    <col min="4" max="4" width="7.85546875" customWidth="1"/>
    <col min="5" max="5" width="7" customWidth="1"/>
    <col min="6" max="6" width="8" customWidth="1"/>
  </cols>
  <sheetData>
    <row r="1" spans="1:7" ht="21" x14ac:dyDescent="0.35">
      <c r="A1" s="25">
        <v>2010</v>
      </c>
      <c r="B1" s="58" t="s">
        <v>129</v>
      </c>
      <c r="C1" s="58"/>
      <c r="D1" s="58"/>
      <c r="E1" s="58"/>
      <c r="F1" s="58"/>
      <c r="G1" s="58"/>
    </row>
    <row r="2" spans="1:7" x14ac:dyDescent="0.25">
      <c r="A2" s="1" t="s">
        <v>0</v>
      </c>
      <c r="B2" s="23" t="s">
        <v>132</v>
      </c>
      <c r="C2" s="27"/>
    </row>
    <row r="3" spans="1:7" x14ac:dyDescent="0.25">
      <c r="A3" s="1" t="s">
        <v>1</v>
      </c>
      <c r="B3" s="23" t="s">
        <v>131</v>
      </c>
      <c r="C3" s="27"/>
    </row>
    <row r="4" spans="1:7" x14ac:dyDescent="0.25">
      <c r="A4" s="1" t="s">
        <v>2</v>
      </c>
      <c r="B4" s="23" t="s">
        <v>128</v>
      </c>
      <c r="C4" s="27"/>
    </row>
    <row r="5" spans="1:7" x14ac:dyDescent="0.25">
      <c r="A5" s="1" t="s">
        <v>3</v>
      </c>
      <c r="B5" s="23">
        <v>1150629</v>
      </c>
      <c r="C5" s="27"/>
    </row>
    <row r="6" spans="1:7" x14ac:dyDescent="0.25">
      <c r="A6" s="1" t="s">
        <v>4</v>
      </c>
      <c r="B6" s="23" t="s">
        <v>130</v>
      </c>
      <c r="C6" s="27"/>
    </row>
    <row r="7" spans="1:7" x14ac:dyDescent="0.25">
      <c r="A7" s="1" t="s">
        <v>5</v>
      </c>
      <c r="B7" s="27" t="str">
        <f>B3&amp;RIGHT(A1,2)&amp;"a_"&amp;B5&amp;"_Summary"</f>
        <v>prw10a_1150629_Summary</v>
      </c>
      <c r="C7" s="27"/>
    </row>
    <row r="8" spans="1:7" x14ac:dyDescent="0.25">
      <c r="B8" s="27"/>
      <c r="C8" s="27"/>
    </row>
    <row r="9" spans="1:7" x14ac:dyDescent="0.25">
      <c r="A9" s="1" t="s">
        <v>6</v>
      </c>
      <c r="B9" s="55">
        <f>DATE(A1,7,1)</f>
        <v>40360</v>
      </c>
      <c r="C9" s="55">
        <f>DATE(A1,8,31)</f>
        <v>40421</v>
      </c>
      <c r="F9" s="12"/>
    </row>
    <row r="10" spans="1:7" x14ac:dyDescent="0.25">
      <c r="B10" s="4" t="s">
        <v>114</v>
      </c>
      <c r="D10" s="20">
        <f>B9</f>
        <v>40360</v>
      </c>
      <c r="E10" s="2" t="s">
        <v>115</v>
      </c>
      <c r="F10" s="20">
        <f>C9</f>
        <v>40421</v>
      </c>
    </row>
    <row r="12" spans="1:7" x14ac:dyDescent="0.25">
      <c r="A12" s="1" t="s">
        <v>7</v>
      </c>
      <c r="C12" s="1" t="s">
        <v>8</v>
      </c>
      <c r="E12" s="1" t="s">
        <v>11</v>
      </c>
    </row>
    <row r="13" spans="1:7" x14ac:dyDescent="0.25">
      <c r="A13" s="5" t="s">
        <v>31</v>
      </c>
      <c r="B13" s="15">
        <f>DailyStats!B69</f>
        <v>7.0149999999999997</v>
      </c>
      <c r="C13" s="26">
        <f>DailyStats!D69</f>
        <v>40363.291666666664</v>
      </c>
      <c r="D13" s="27"/>
      <c r="E13" s="28">
        <f>COUNT(DailyStats!D69:S69)</f>
        <v>1</v>
      </c>
      <c r="F13" s="12"/>
    </row>
    <row r="14" spans="1:7" x14ac:dyDescent="0.25">
      <c r="A14" s="5" t="s">
        <v>35</v>
      </c>
      <c r="B14" s="15">
        <f>DailyStats!B70</f>
        <v>20.65</v>
      </c>
      <c r="C14" s="26">
        <f>DailyStats!D70</f>
        <v>40413.666666666664</v>
      </c>
      <c r="D14" s="27"/>
      <c r="E14" s="28">
        <f>COUNT(DailyStats!D70:S70)</f>
        <v>1</v>
      </c>
      <c r="F14" s="12"/>
    </row>
    <row r="15" spans="1:7" x14ac:dyDescent="0.25">
      <c r="A15" s="5" t="s">
        <v>34</v>
      </c>
      <c r="B15" s="15">
        <f>DailyStats!B71</f>
        <v>12.889387096774195</v>
      </c>
      <c r="C15" s="29"/>
      <c r="D15" s="27"/>
      <c r="E15" s="28"/>
    </row>
    <row r="16" spans="1:7" x14ac:dyDescent="0.25">
      <c r="A16" s="5" t="s">
        <v>33</v>
      </c>
      <c r="B16" s="15">
        <f>DailyStats!B72</f>
        <v>12.904999999999999</v>
      </c>
      <c r="C16" s="30">
        <f>DailyStats!D72</f>
        <v>40413</v>
      </c>
      <c r="D16" s="27"/>
      <c r="E16" s="28">
        <f>COUNT(DailyStats!D72:S72)</f>
        <v>1</v>
      </c>
      <c r="F16" s="12"/>
    </row>
    <row r="17" spans="1:6" x14ac:dyDescent="0.25">
      <c r="A17" s="5" t="s">
        <v>32</v>
      </c>
      <c r="B17" s="15">
        <f>DailyStats!B73</f>
        <v>1.9219999999999999</v>
      </c>
      <c r="C17" s="30">
        <f>DailyStats!D73</f>
        <v>40408</v>
      </c>
      <c r="D17" s="27"/>
      <c r="E17" s="28">
        <f>COUNT(DailyStats!D73:S73)</f>
        <v>1</v>
      </c>
      <c r="F17" s="12"/>
    </row>
    <row r="18" spans="1:6" x14ac:dyDescent="0.25">
      <c r="A18" s="5" t="s">
        <v>9</v>
      </c>
      <c r="B18" s="2">
        <v>1488</v>
      </c>
      <c r="C18" s="29"/>
      <c r="D18" s="27"/>
      <c r="E18" s="28"/>
    </row>
    <row r="19" spans="1:6" x14ac:dyDescent="0.25">
      <c r="A19" s="5" t="s">
        <v>10</v>
      </c>
      <c r="B19" s="2" t="s">
        <v>29</v>
      </c>
      <c r="C19" s="29"/>
      <c r="D19" s="27"/>
      <c r="E19" s="28"/>
    </row>
    <row r="20" spans="1:6" x14ac:dyDescent="0.25">
      <c r="A20" s="5" t="s">
        <v>36</v>
      </c>
      <c r="B20" s="15">
        <f>MWAT!E4</f>
        <v>13.603583333332599</v>
      </c>
      <c r="C20" s="31">
        <f>MWAT!F4</f>
        <v>40415</v>
      </c>
      <c r="D20" s="27"/>
      <c r="E20" s="32">
        <f>COUNT(MWAT!F4:F104)</f>
        <v>1</v>
      </c>
      <c r="F20" s="12"/>
    </row>
    <row r="21" spans="1:6" x14ac:dyDescent="0.25">
      <c r="A21" s="5" t="s">
        <v>37</v>
      </c>
      <c r="B21" s="15">
        <f>MWMT!E4</f>
        <v>18.179428571428598</v>
      </c>
      <c r="C21" s="31">
        <f>MWMT!F4</f>
        <v>40375</v>
      </c>
      <c r="D21" s="27"/>
      <c r="E21" s="32">
        <f>COUNT(MWMT!F4:F104)</f>
        <v>1</v>
      </c>
      <c r="F21" s="12"/>
    </row>
    <row r="23" spans="1:6" x14ac:dyDescent="0.25">
      <c r="A23" s="3" t="s">
        <v>28</v>
      </c>
    </row>
    <row r="47" ht="13.9" customHeight="1" x14ac:dyDescent="0.25"/>
  </sheetData>
  <mergeCells count="1">
    <mergeCell ref="B1:G1"/>
  </mergeCells>
  <pageMargins left="0.4" right="0.4" top="0.5" bottom="0.69166666666666698" header="0" footer="0.5"/>
  <pageSetup orientation="portrait" verticalDpi="4" r:id="rId1"/>
  <headerFooter>
    <oddFooter>&amp;L&amp;8&amp;Z&amp;F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N76"/>
  <sheetViews>
    <sheetView zoomScaleNormal="100" workbookViewId="0">
      <pane ySplit="3" topLeftCell="A4" activePane="bottomLeft" state="frozen"/>
      <selection pane="bottomLeft" activeCell="A4" sqref="A4"/>
    </sheetView>
  </sheetViews>
  <sheetFormatPr defaultColWidth="8.85546875" defaultRowHeight="15" x14ac:dyDescent="0.25"/>
  <cols>
    <col min="1" max="1" width="23.42578125" customWidth="1"/>
    <col min="2" max="2" width="12.85546875" customWidth="1"/>
    <col min="3" max="3" width="12.28515625" bestFit="1" customWidth="1"/>
    <col min="4" max="5" width="10.28515625" customWidth="1"/>
  </cols>
  <sheetData>
    <row r="1" spans="1:5" ht="21" x14ac:dyDescent="0.35">
      <c r="A1" s="59" t="s">
        <v>30</v>
      </c>
      <c r="B1" s="59"/>
      <c r="C1" s="59"/>
      <c r="D1" s="59"/>
    </row>
    <row r="2" spans="1:5" x14ac:dyDescent="0.25">
      <c r="A2" s="22" t="str">
        <f>LEFT(StatSummary!B7, LEN(StatSummary!B7)-8)&amp;"_DailyStats.csv"</f>
        <v>prw10a_1150629_DailyStats.csv</v>
      </c>
    </row>
    <row r="3" spans="1:5" ht="30.75" thickBot="1" x14ac:dyDescent="0.3">
      <c r="A3" s="13" t="s">
        <v>12</v>
      </c>
      <c r="B3" s="24" t="s">
        <v>117</v>
      </c>
      <c r="C3" s="24" t="s">
        <v>118</v>
      </c>
      <c r="D3" s="24" t="s">
        <v>119</v>
      </c>
      <c r="E3" s="24" t="s">
        <v>120</v>
      </c>
    </row>
    <row r="4" spans="1:5" x14ac:dyDescent="0.25">
      <c r="A4" s="6">
        <v>40360</v>
      </c>
      <c r="B4" s="16">
        <v>7.444</v>
      </c>
      <c r="C4" s="16">
        <v>17.390999999999998</v>
      </c>
      <c r="D4" s="16">
        <v>11.946</v>
      </c>
      <c r="E4" s="16">
        <v>9.9469999999999992</v>
      </c>
    </row>
    <row r="5" spans="1:5" x14ac:dyDescent="0.25">
      <c r="A5" s="6">
        <v>40361</v>
      </c>
      <c r="B5" s="16">
        <v>9.9770000000000003</v>
      </c>
      <c r="C5" s="16">
        <v>17.367999999999999</v>
      </c>
      <c r="D5" s="16">
        <v>13.207000000000001</v>
      </c>
      <c r="E5" s="16">
        <v>7.391</v>
      </c>
    </row>
    <row r="6" spans="1:5" x14ac:dyDescent="0.25">
      <c r="A6" s="6">
        <v>40362</v>
      </c>
      <c r="B6" s="16">
        <v>7.2679999999999998</v>
      </c>
      <c r="C6" s="16">
        <v>17.937999999999999</v>
      </c>
      <c r="D6" s="16">
        <v>11.981</v>
      </c>
      <c r="E6" s="16">
        <v>10.67</v>
      </c>
    </row>
    <row r="7" spans="1:5" x14ac:dyDescent="0.25">
      <c r="A7" s="6">
        <v>40363</v>
      </c>
      <c r="B7" s="16">
        <v>7.0149999999999997</v>
      </c>
      <c r="C7" s="16">
        <v>19.77</v>
      </c>
      <c r="D7" s="16">
        <v>12.775</v>
      </c>
      <c r="E7" s="16">
        <v>12.755000000000001</v>
      </c>
    </row>
    <row r="8" spans="1:5" x14ac:dyDescent="0.25">
      <c r="A8" s="6">
        <v>40364</v>
      </c>
      <c r="B8" s="16">
        <v>8.3689999999999998</v>
      </c>
      <c r="C8" s="16">
        <v>18.699000000000002</v>
      </c>
      <c r="D8" s="16">
        <v>13.138999999999999</v>
      </c>
      <c r="E8" s="16">
        <v>10.33</v>
      </c>
    </row>
    <row r="9" spans="1:5" x14ac:dyDescent="0.25">
      <c r="A9" s="6">
        <v>40365</v>
      </c>
      <c r="B9" s="16">
        <v>7.9950000000000001</v>
      </c>
      <c r="C9" s="16">
        <v>17.463000000000001</v>
      </c>
      <c r="D9" s="16">
        <v>12.398999999999999</v>
      </c>
      <c r="E9" s="16">
        <v>9.468</v>
      </c>
    </row>
    <row r="10" spans="1:5" x14ac:dyDescent="0.25">
      <c r="A10" s="6">
        <v>40366</v>
      </c>
      <c r="B10" s="16">
        <v>10.345000000000001</v>
      </c>
      <c r="C10" s="16">
        <v>16.201000000000001</v>
      </c>
      <c r="D10" s="16">
        <v>12.289</v>
      </c>
      <c r="E10" s="16">
        <v>5.8559999999999999</v>
      </c>
    </row>
    <row r="11" spans="1:5" x14ac:dyDescent="0.25">
      <c r="A11" s="6">
        <v>40367</v>
      </c>
      <c r="B11" s="16">
        <v>10.565</v>
      </c>
      <c r="C11" s="16">
        <v>15.819000000000001</v>
      </c>
      <c r="D11" s="16">
        <v>12.862</v>
      </c>
      <c r="E11" s="16">
        <v>5.2539999999999996</v>
      </c>
    </row>
    <row r="12" spans="1:5" x14ac:dyDescent="0.25">
      <c r="A12" s="6">
        <v>40368</v>
      </c>
      <c r="B12" s="16">
        <v>10.614000000000001</v>
      </c>
      <c r="C12" s="16">
        <v>17.677</v>
      </c>
      <c r="D12" s="16">
        <v>13.362</v>
      </c>
      <c r="E12" s="16">
        <v>7.0629999999999997</v>
      </c>
    </row>
    <row r="13" spans="1:5" x14ac:dyDescent="0.25">
      <c r="A13" s="6">
        <v>40369</v>
      </c>
      <c r="B13" s="16">
        <v>10.124000000000001</v>
      </c>
      <c r="C13" s="16">
        <v>19.245999999999999</v>
      </c>
      <c r="D13" s="16">
        <v>13.675000000000001</v>
      </c>
      <c r="E13" s="16">
        <v>9.1219999999999999</v>
      </c>
    </row>
    <row r="14" spans="1:5" x14ac:dyDescent="0.25">
      <c r="A14" s="6">
        <v>40370</v>
      </c>
      <c r="B14" s="16">
        <v>11.467000000000001</v>
      </c>
      <c r="C14" s="16">
        <v>17.677</v>
      </c>
      <c r="D14" s="16">
        <v>14.179</v>
      </c>
      <c r="E14" s="16">
        <v>6.21</v>
      </c>
    </row>
    <row r="15" spans="1:5" x14ac:dyDescent="0.25">
      <c r="A15" s="6">
        <v>40371</v>
      </c>
      <c r="B15" s="16">
        <v>10.271000000000001</v>
      </c>
      <c r="C15" s="16">
        <v>17.082000000000001</v>
      </c>
      <c r="D15" s="16">
        <v>13.336</v>
      </c>
      <c r="E15" s="16">
        <v>6.8109999999999999</v>
      </c>
    </row>
    <row r="16" spans="1:5" x14ac:dyDescent="0.25">
      <c r="A16" s="6">
        <v>40372</v>
      </c>
      <c r="B16" s="16">
        <v>8.02</v>
      </c>
      <c r="C16" s="16">
        <v>17.629000000000001</v>
      </c>
      <c r="D16" s="16">
        <v>12.401</v>
      </c>
      <c r="E16" s="16">
        <v>9.609</v>
      </c>
    </row>
    <row r="17" spans="1:5" x14ac:dyDescent="0.25">
      <c r="A17" s="6">
        <v>40373</v>
      </c>
      <c r="B17" s="16">
        <v>8.27</v>
      </c>
      <c r="C17" s="16">
        <v>18.818000000000001</v>
      </c>
      <c r="D17" s="16">
        <v>13.118</v>
      </c>
      <c r="E17" s="16">
        <v>10.548</v>
      </c>
    </row>
    <row r="18" spans="1:5" x14ac:dyDescent="0.25">
      <c r="A18" s="6">
        <v>40374</v>
      </c>
      <c r="B18" s="16">
        <v>10.222</v>
      </c>
      <c r="C18" s="16">
        <v>18.722999999999999</v>
      </c>
      <c r="D18" s="16">
        <v>13.904999999999999</v>
      </c>
      <c r="E18" s="16">
        <v>8.5009999999999994</v>
      </c>
    </row>
    <row r="19" spans="1:5" x14ac:dyDescent="0.25">
      <c r="A19" s="6">
        <v>40375</v>
      </c>
      <c r="B19" s="16">
        <v>10.417999999999999</v>
      </c>
      <c r="C19" s="16">
        <v>18.081</v>
      </c>
      <c r="D19" s="16">
        <v>13.625</v>
      </c>
      <c r="E19" s="16">
        <v>7.6630000000000003</v>
      </c>
    </row>
    <row r="20" spans="1:5" x14ac:dyDescent="0.25">
      <c r="A20" s="6">
        <v>40376</v>
      </c>
      <c r="B20" s="16">
        <v>9.4350000000000005</v>
      </c>
      <c r="C20" s="16">
        <v>17.843</v>
      </c>
      <c r="D20" s="16">
        <v>13.071</v>
      </c>
      <c r="E20" s="16">
        <v>8.4079999999999995</v>
      </c>
    </row>
    <row r="21" spans="1:5" x14ac:dyDescent="0.25">
      <c r="A21" s="6">
        <v>40377</v>
      </c>
      <c r="B21" s="16">
        <v>11.443</v>
      </c>
      <c r="C21" s="16">
        <v>15.747999999999999</v>
      </c>
      <c r="D21" s="16">
        <v>12.847</v>
      </c>
      <c r="E21" s="16">
        <v>4.3049999999999997</v>
      </c>
    </row>
    <row r="22" spans="1:5" x14ac:dyDescent="0.25">
      <c r="A22" s="6">
        <v>40378</v>
      </c>
      <c r="B22" s="16">
        <v>11.419</v>
      </c>
      <c r="C22" s="16">
        <v>16.867999999999999</v>
      </c>
      <c r="D22" s="16">
        <v>13.244</v>
      </c>
      <c r="E22" s="16">
        <v>5.4489999999999998</v>
      </c>
    </row>
    <row r="23" spans="1:5" x14ac:dyDescent="0.25">
      <c r="A23" s="6">
        <v>40379</v>
      </c>
      <c r="B23" s="16">
        <v>11.151</v>
      </c>
      <c r="C23" s="16">
        <v>16.033999999999999</v>
      </c>
      <c r="D23" s="16">
        <v>12.766999999999999</v>
      </c>
      <c r="E23" s="16">
        <v>4.883</v>
      </c>
    </row>
    <row r="24" spans="1:5" x14ac:dyDescent="0.25">
      <c r="A24" s="6">
        <v>40380</v>
      </c>
      <c r="B24" s="16">
        <v>10.663</v>
      </c>
      <c r="C24" s="16">
        <v>15.318</v>
      </c>
      <c r="D24" s="16">
        <v>12.353999999999999</v>
      </c>
      <c r="E24" s="16">
        <v>4.6550000000000002</v>
      </c>
    </row>
    <row r="25" spans="1:5" x14ac:dyDescent="0.25">
      <c r="A25" s="6">
        <v>40381</v>
      </c>
      <c r="B25" s="16">
        <v>10.81</v>
      </c>
      <c r="C25" s="16">
        <v>17.701000000000001</v>
      </c>
      <c r="D25" s="16">
        <v>13.582000000000001</v>
      </c>
      <c r="E25" s="16">
        <v>6.891</v>
      </c>
    </row>
    <row r="26" spans="1:5" x14ac:dyDescent="0.25">
      <c r="A26" s="6">
        <v>40382</v>
      </c>
      <c r="B26" s="16">
        <v>8.9649999999999999</v>
      </c>
      <c r="C26" s="16">
        <v>16.106000000000002</v>
      </c>
      <c r="D26" s="16">
        <v>12.287000000000001</v>
      </c>
      <c r="E26" s="16">
        <v>7.141</v>
      </c>
    </row>
    <row r="27" spans="1:5" x14ac:dyDescent="0.25">
      <c r="A27" s="6">
        <v>40383</v>
      </c>
      <c r="B27" s="16">
        <v>8.6430000000000007</v>
      </c>
      <c r="C27" s="16">
        <v>15.843</v>
      </c>
      <c r="D27" s="16">
        <v>11.938000000000001</v>
      </c>
      <c r="E27" s="16">
        <v>7.2</v>
      </c>
    </row>
    <row r="28" spans="1:5" x14ac:dyDescent="0.25">
      <c r="A28" s="6">
        <v>40384</v>
      </c>
      <c r="B28" s="16">
        <v>9.9280000000000008</v>
      </c>
      <c r="C28" s="16">
        <v>15.939</v>
      </c>
      <c r="D28" s="16">
        <v>12.284000000000001</v>
      </c>
      <c r="E28" s="16">
        <v>6.0110000000000001</v>
      </c>
    </row>
    <row r="29" spans="1:5" x14ac:dyDescent="0.25">
      <c r="A29" s="6">
        <v>40385</v>
      </c>
      <c r="B29" s="16">
        <v>11.346</v>
      </c>
      <c r="C29" s="16">
        <v>15.223000000000001</v>
      </c>
      <c r="D29" s="16">
        <v>12.414</v>
      </c>
      <c r="E29" s="16">
        <v>3.8769999999999998</v>
      </c>
    </row>
    <row r="30" spans="1:5" x14ac:dyDescent="0.25">
      <c r="A30" s="6">
        <v>40386</v>
      </c>
      <c r="B30" s="16">
        <v>10.663</v>
      </c>
      <c r="C30" s="16">
        <v>13.666</v>
      </c>
      <c r="D30" s="16">
        <v>11.911</v>
      </c>
      <c r="E30" s="16">
        <v>3.0030000000000001</v>
      </c>
    </row>
    <row r="31" spans="1:5" x14ac:dyDescent="0.25">
      <c r="A31" s="6">
        <v>40387</v>
      </c>
      <c r="B31" s="16">
        <v>11.273</v>
      </c>
      <c r="C31" s="16">
        <v>15.247</v>
      </c>
      <c r="D31" s="16">
        <v>12.526999999999999</v>
      </c>
      <c r="E31" s="16">
        <v>3.9740000000000002</v>
      </c>
    </row>
    <row r="32" spans="1:5" x14ac:dyDescent="0.25">
      <c r="A32" s="6">
        <v>40388</v>
      </c>
      <c r="B32" s="16">
        <v>10.614000000000001</v>
      </c>
      <c r="C32" s="16">
        <v>15.151</v>
      </c>
      <c r="D32" s="16">
        <v>12.185</v>
      </c>
      <c r="E32" s="16">
        <v>4.5369999999999999</v>
      </c>
    </row>
    <row r="33" spans="1:5" x14ac:dyDescent="0.25">
      <c r="A33" s="6">
        <v>40389</v>
      </c>
      <c r="B33" s="16">
        <v>10.858000000000001</v>
      </c>
      <c r="C33" s="16">
        <v>14.122</v>
      </c>
      <c r="D33" s="16">
        <v>12.087999999999999</v>
      </c>
      <c r="E33" s="16">
        <v>3.2639999999999998</v>
      </c>
    </row>
    <row r="34" spans="1:5" x14ac:dyDescent="0.25">
      <c r="A34" s="6">
        <v>40390</v>
      </c>
      <c r="B34" s="16">
        <v>11.807</v>
      </c>
      <c r="C34" s="16">
        <v>16.082000000000001</v>
      </c>
      <c r="D34" s="16">
        <v>13.32</v>
      </c>
      <c r="E34" s="16">
        <v>4.2750000000000004</v>
      </c>
    </row>
    <row r="35" spans="1:5" x14ac:dyDescent="0.25">
      <c r="A35" s="6">
        <v>40391</v>
      </c>
      <c r="B35" s="16">
        <v>12.05</v>
      </c>
      <c r="C35" s="16">
        <v>16.486999999999998</v>
      </c>
      <c r="D35" s="16">
        <v>13.637</v>
      </c>
      <c r="E35" s="16">
        <v>4.4370000000000003</v>
      </c>
    </row>
    <row r="36" spans="1:5" x14ac:dyDescent="0.25">
      <c r="A36" s="6">
        <v>40392</v>
      </c>
      <c r="B36" s="16">
        <v>12.000999999999999</v>
      </c>
      <c r="C36" s="16">
        <v>14.912000000000001</v>
      </c>
      <c r="D36" s="16">
        <v>13.054</v>
      </c>
      <c r="E36" s="16">
        <v>2.911</v>
      </c>
    </row>
    <row r="37" spans="1:5" x14ac:dyDescent="0.25">
      <c r="A37" s="6">
        <v>40393</v>
      </c>
      <c r="B37" s="16">
        <v>11.589</v>
      </c>
      <c r="C37" s="16">
        <v>15.007999999999999</v>
      </c>
      <c r="D37" s="16">
        <v>12.759</v>
      </c>
      <c r="E37" s="16">
        <v>3.419</v>
      </c>
    </row>
    <row r="38" spans="1:5" x14ac:dyDescent="0.25">
      <c r="A38" s="6">
        <v>40394</v>
      </c>
      <c r="B38" s="16">
        <v>11.273</v>
      </c>
      <c r="C38" s="16">
        <v>14.002000000000001</v>
      </c>
      <c r="D38" s="16">
        <v>12.278</v>
      </c>
      <c r="E38" s="16">
        <v>2.7290000000000001</v>
      </c>
    </row>
    <row r="39" spans="1:5" x14ac:dyDescent="0.25">
      <c r="A39" s="6">
        <v>40395</v>
      </c>
      <c r="B39" s="16">
        <v>10.614000000000001</v>
      </c>
      <c r="C39" s="16">
        <v>14.385</v>
      </c>
      <c r="D39" s="16">
        <v>12.205</v>
      </c>
      <c r="E39" s="16">
        <v>3.7709999999999999</v>
      </c>
    </row>
    <row r="40" spans="1:5" x14ac:dyDescent="0.25">
      <c r="A40" s="6">
        <v>40396</v>
      </c>
      <c r="B40" s="16">
        <v>11.127000000000001</v>
      </c>
      <c r="C40" s="16">
        <v>16.152999999999999</v>
      </c>
      <c r="D40" s="16">
        <v>12.971</v>
      </c>
      <c r="E40" s="16">
        <v>5.0259999999999998</v>
      </c>
    </row>
    <row r="41" spans="1:5" x14ac:dyDescent="0.25">
      <c r="A41" s="6">
        <v>40397</v>
      </c>
      <c r="B41" s="16">
        <v>11.686</v>
      </c>
      <c r="C41" s="16">
        <v>16.558</v>
      </c>
      <c r="D41" s="16">
        <v>13.497999999999999</v>
      </c>
      <c r="E41" s="16">
        <v>4.8719999999999999</v>
      </c>
    </row>
    <row r="42" spans="1:5" x14ac:dyDescent="0.25">
      <c r="A42" s="6">
        <v>40398</v>
      </c>
      <c r="B42" s="16">
        <v>12.461</v>
      </c>
      <c r="C42" s="16">
        <v>16.177</v>
      </c>
      <c r="D42" s="16">
        <v>13.605</v>
      </c>
      <c r="E42" s="16">
        <v>3.7160000000000002</v>
      </c>
    </row>
    <row r="43" spans="1:5" x14ac:dyDescent="0.25">
      <c r="A43" s="6">
        <v>40399</v>
      </c>
      <c r="B43" s="16">
        <v>12.025</v>
      </c>
      <c r="C43" s="16">
        <v>14.601000000000001</v>
      </c>
      <c r="D43" s="16">
        <v>12.817</v>
      </c>
      <c r="E43" s="16">
        <v>2.5760000000000001</v>
      </c>
    </row>
    <row r="44" spans="1:5" x14ac:dyDescent="0.25">
      <c r="A44" s="6">
        <v>40400</v>
      </c>
      <c r="B44" s="16">
        <v>11.686</v>
      </c>
      <c r="C44" s="16">
        <v>14.888</v>
      </c>
      <c r="D44" s="16">
        <v>12.67</v>
      </c>
      <c r="E44" s="16">
        <v>3.202</v>
      </c>
    </row>
    <row r="45" spans="1:5" x14ac:dyDescent="0.25">
      <c r="A45" s="6">
        <v>40401</v>
      </c>
      <c r="B45" s="16">
        <v>11.929</v>
      </c>
      <c r="C45" s="16">
        <v>14.601000000000001</v>
      </c>
      <c r="D45" s="16">
        <v>12.901999999999999</v>
      </c>
      <c r="E45" s="16">
        <v>2.6720000000000002</v>
      </c>
    </row>
    <row r="46" spans="1:5" x14ac:dyDescent="0.25">
      <c r="A46" s="6">
        <v>40402</v>
      </c>
      <c r="B46" s="16">
        <v>10.686999999999999</v>
      </c>
      <c r="C46" s="16">
        <v>15.747999999999999</v>
      </c>
      <c r="D46" s="16">
        <v>12.657</v>
      </c>
      <c r="E46" s="16">
        <v>5.0609999999999999</v>
      </c>
    </row>
    <row r="47" spans="1:5" x14ac:dyDescent="0.25">
      <c r="A47" s="6">
        <v>40403</v>
      </c>
      <c r="B47" s="16">
        <v>10.148999999999999</v>
      </c>
      <c r="C47" s="16">
        <v>16.463000000000001</v>
      </c>
      <c r="D47" s="16">
        <v>12.444000000000001</v>
      </c>
      <c r="E47" s="16">
        <v>6.3140000000000001</v>
      </c>
    </row>
    <row r="48" spans="1:5" x14ac:dyDescent="0.25">
      <c r="A48" s="6">
        <v>40404</v>
      </c>
      <c r="B48" s="16">
        <v>10.492000000000001</v>
      </c>
      <c r="C48" s="16">
        <v>15.438000000000001</v>
      </c>
      <c r="D48" s="16">
        <v>12.207000000000001</v>
      </c>
      <c r="E48" s="16">
        <v>4.9459999999999997</v>
      </c>
    </row>
    <row r="49" spans="1:5" x14ac:dyDescent="0.25">
      <c r="A49" s="6">
        <v>40405</v>
      </c>
      <c r="B49" s="16">
        <v>9.7799999999999994</v>
      </c>
      <c r="C49" s="16">
        <v>15.438000000000001</v>
      </c>
      <c r="D49" s="16">
        <v>12.648999999999999</v>
      </c>
      <c r="E49" s="16">
        <v>5.6580000000000004</v>
      </c>
    </row>
    <row r="50" spans="1:5" x14ac:dyDescent="0.25">
      <c r="A50" s="6">
        <v>40406</v>
      </c>
      <c r="B50" s="16">
        <v>11.856</v>
      </c>
      <c r="C50" s="16">
        <v>15.581</v>
      </c>
      <c r="D50" s="16">
        <v>13.173</v>
      </c>
      <c r="E50" s="16">
        <v>3.7250000000000001</v>
      </c>
    </row>
    <row r="51" spans="1:5" x14ac:dyDescent="0.25">
      <c r="A51" s="6">
        <v>40407</v>
      </c>
      <c r="B51" s="16">
        <v>11.247999999999999</v>
      </c>
      <c r="C51" s="16">
        <v>15.127000000000001</v>
      </c>
      <c r="D51" s="16">
        <v>13.260999999999999</v>
      </c>
      <c r="E51" s="16">
        <v>3.879</v>
      </c>
    </row>
    <row r="52" spans="1:5" x14ac:dyDescent="0.25">
      <c r="A52" s="6">
        <v>40408</v>
      </c>
      <c r="B52" s="16">
        <v>12.727</v>
      </c>
      <c r="C52" s="16">
        <v>14.648999999999999</v>
      </c>
      <c r="D52" s="16">
        <v>13.491</v>
      </c>
      <c r="E52" s="16">
        <v>1.9219999999999999</v>
      </c>
    </row>
    <row r="53" spans="1:5" x14ac:dyDescent="0.25">
      <c r="A53" s="6">
        <v>40409</v>
      </c>
      <c r="B53" s="16">
        <v>12.436999999999999</v>
      </c>
      <c r="C53" s="16">
        <v>16.844000000000001</v>
      </c>
      <c r="D53" s="16">
        <v>13.88</v>
      </c>
      <c r="E53" s="16">
        <v>4.407</v>
      </c>
    </row>
    <row r="54" spans="1:5" x14ac:dyDescent="0.25">
      <c r="A54" s="6">
        <v>40410</v>
      </c>
      <c r="B54" s="16">
        <v>11.053000000000001</v>
      </c>
      <c r="C54" s="16">
        <v>15.986000000000001</v>
      </c>
      <c r="D54" s="16">
        <v>12.997</v>
      </c>
      <c r="E54" s="16">
        <v>4.9329999999999998</v>
      </c>
    </row>
    <row r="55" spans="1:5" x14ac:dyDescent="0.25">
      <c r="A55" s="6">
        <v>40411</v>
      </c>
      <c r="B55" s="16">
        <v>11.759</v>
      </c>
      <c r="C55" s="16">
        <v>14.457000000000001</v>
      </c>
      <c r="D55" s="16">
        <v>12.563000000000001</v>
      </c>
      <c r="E55" s="16">
        <v>2.698</v>
      </c>
    </row>
    <row r="56" spans="1:5" x14ac:dyDescent="0.25">
      <c r="A56" s="6">
        <v>40412</v>
      </c>
      <c r="B56" s="16">
        <v>10.663</v>
      </c>
      <c r="C56" s="16">
        <v>16.439</v>
      </c>
      <c r="D56" s="16">
        <v>13.353</v>
      </c>
      <c r="E56" s="16">
        <v>5.7759999999999998</v>
      </c>
    </row>
    <row r="57" spans="1:5" x14ac:dyDescent="0.25">
      <c r="A57" s="6">
        <v>40413</v>
      </c>
      <c r="B57" s="16">
        <v>7.7450000000000001</v>
      </c>
      <c r="C57" s="16">
        <v>20.65</v>
      </c>
      <c r="D57" s="16">
        <v>13.628</v>
      </c>
      <c r="E57" s="16">
        <v>12.904999999999999</v>
      </c>
    </row>
    <row r="58" spans="1:5" x14ac:dyDescent="0.25">
      <c r="A58" s="6">
        <v>40414</v>
      </c>
      <c r="B58" s="16">
        <v>10.051</v>
      </c>
      <c r="C58" s="16">
        <v>19.199000000000002</v>
      </c>
      <c r="D58" s="16">
        <v>14.628</v>
      </c>
      <c r="E58" s="16">
        <v>9.1479999999999997</v>
      </c>
    </row>
    <row r="59" spans="1:5" x14ac:dyDescent="0.25">
      <c r="A59" s="6">
        <v>40415</v>
      </c>
      <c r="B59" s="16">
        <v>10.956</v>
      </c>
      <c r="C59" s="16">
        <v>18.628</v>
      </c>
      <c r="D59" s="16">
        <v>14.177</v>
      </c>
      <c r="E59" s="16">
        <v>7.6719999999999997</v>
      </c>
    </row>
    <row r="60" spans="1:5" x14ac:dyDescent="0.25">
      <c r="A60" s="6">
        <v>40416</v>
      </c>
      <c r="B60" s="16">
        <v>10.760999999999999</v>
      </c>
      <c r="C60" s="16">
        <v>15.223000000000001</v>
      </c>
      <c r="D60" s="16">
        <v>12.861000000000001</v>
      </c>
      <c r="E60" s="16">
        <v>4.4619999999999997</v>
      </c>
    </row>
    <row r="61" spans="1:5" x14ac:dyDescent="0.25">
      <c r="A61" s="6">
        <v>40417</v>
      </c>
      <c r="B61" s="16">
        <v>7.82</v>
      </c>
      <c r="C61" s="16">
        <v>16.391999999999999</v>
      </c>
      <c r="D61" s="16">
        <v>11.942</v>
      </c>
      <c r="E61" s="16">
        <v>8.5719999999999992</v>
      </c>
    </row>
    <row r="62" spans="1:5" x14ac:dyDescent="0.25">
      <c r="A62" s="6">
        <v>40418</v>
      </c>
      <c r="B62" s="16">
        <v>10.051</v>
      </c>
      <c r="C62" s="16">
        <v>14.601000000000001</v>
      </c>
      <c r="D62" s="16">
        <v>12.718999999999999</v>
      </c>
      <c r="E62" s="16">
        <v>4.55</v>
      </c>
    </row>
    <row r="63" spans="1:5" x14ac:dyDescent="0.25">
      <c r="A63" s="6">
        <v>40419</v>
      </c>
      <c r="B63" s="16">
        <v>8.1449999999999996</v>
      </c>
      <c r="C63" s="16">
        <v>14.96</v>
      </c>
      <c r="D63" s="16">
        <v>11.718999999999999</v>
      </c>
      <c r="E63" s="16">
        <v>6.8150000000000004</v>
      </c>
    </row>
    <row r="64" spans="1:5" x14ac:dyDescent="0.25">
      <c r="A64" s="6">
        <v>40420</v>
      </c>
      <c r="B64" s="16">
        <v>8.8170000000000002</v>
      </c>
      <c r="C64" s="16">
        <v>14.314</v>
      </c>
      <c r="D64" s="16">
        <v>11.9</v>
      </c>
      <c r="E64" s="16">
        <v>5.4969999999999999</v>
      </c>
    </row>
    <row r="65" spans="1:14" x14ac:dyDescent="0.25">
      <c r="A65" s="6">
        <v>40421</v>
      </c>
      <c r="B65" s="16">
        <v>10.956</v>
      </c>
      <c r="C65" s="16">
        <v>16.271999999999998</v>
      </c>
      <c r="D65" s="16">
        <v>13.478999999999999</v>
      </c>
      <c r="E65" s="16">
        <v>5.3159999999999998</v>
      </c>
    </row>
    <row r="68" spans="1:14" x14ac:dyDescent="0.25">
      <c r="D68" s="1" t="s">
        <v>13</v>
      </c>
    </row>
    <row r="69" spans="1:14" x14ac:dyDescent="0.25">
      <c r="A69" s="8" t="s">
        <v>14</v>
      </c>
      <c r="B69" s="9">
        <f>MIN(B4:B65)</f>
        <v>7.0149999999999997</v>
      </c>
      <c r="C69" s="10" t="s">
        <v>15</v>
      </c>
      <c r="D69" s="57">
        <v>40363.291666666664</v>
      </c>
      <c r="E69" s="54"/>
      <c r="F69" s="12"/>
    </row>
    <row r="70" spans="1:14" x14ac:dyDescent="0.25">
      <c r="A70" s="8" t="s">
        <v>16</v>
      </c>
      <c r="B70" s="9">
        <f>MAX(C4:C65)</f>
        <v>20.65</v>
      </c>
      <c r="C70" s="10" t="s">
        <v>15</v>
      </c>
      <c r="D70" s="57">
        <v>40413.666666666664</v>
      </c>
      <c r="E70" s="54"/>
      <c r="F70" s="12"/>
    </row>
    <row r="71" spans="1:14" x14ac:dyDescent="0.25">
      <c r="A71" s="8" t="s">
        <v>17</v>
      </c>
      <c r="B71" s="9">
        <f>AVERAGE(D4:D65)</f>
        <v>12.889387096774195</v>
      </c>
      <c r="C71" s="10" t="s">
        <v>15</v>
      </c>
      <c r="D71" s="54"/>
      <c r="E71" s="54"/>
    </row>
    <row r="72" spans="1:14" x14ac:dyDescent="0.25">
      <c r="A72" s="8" t="s">
        <v>18</v>
      </c>
      <c r="B72" s="9">
        <f>MAX(E4:E65)</f>
        <v>12.904999999999999</v>
      </c>
      <c r="C72" s="10" t="s">
        <v>15</v>
      </c>
      <c r="D72" s="56">
        <v>40413</v>
      </c>
      <c r="E72" s="56"/>
      <c r="F72" s="12"/>
      <c r="G72" s="14"/>
      <c r="H72" s="14"/>
      <c r="I72" s="14"/>
      <c r="J72" s="14"/>
      <c r="K72" s="14"/>
      <c r="L72" s="14"/>
      <c r="M72" s="14"/>
      <c r="N72" s="14"/>
    </row>
    <row r="73" spans="1:14" x14ac:dyDescent="0.25">
      <c r="A73" s="8" t="s">
        <v>19</v>
      </c>
      <c r="B73" s="9">
        <f>MIN(E4:E65)</f>
        <v>1.9219999999999999</v>
      </c>
      <c r="C73" s="10" t="s">
        <v>15</v>
      </c>
      <c r="D73" s="56">
        <v>40408</v>
      </c>
      <c r="E73" s="56"/>
      <c r="F73" s="12"/>
      <c r="G73" s="14"/>
      <c r="H73" s="14"/>
      <c r="I73" s="14"/>
      <c r="J73" s="14"/>
      <c r="K73" s="14"/>
      <c r="L73" s="14"/>
      <c r="M73" s="14"/>
    </row>
    <row r="76" spans="1:14" x14ac:dyDescent="0.25">
      <c r="B76" s="3"/>
    </row>
  </sheetData>
  <autoFilter ref="A3:E3">
    <sortState ref="A4:I65">
      <sortCondition ref="A3"/>
    </sortState>
  </autoFilter>
  <mergeCells count="1">
    <mergeCell ref="A1:D1"/>
  </mergeCells>
  <pageMargins left="0.4" right="0.4" top="0.5" bottom="0.8" header="0" footer="0.5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F1:Q3"/>
  <sheetViews>
    <sheetView zoomScaleNormal="100" workbookViewId="0"/>
  </sheetViews>
  <sheetFormatPr defaultRowHeight="15" x14ac:dyDescent="0.25"/>
  <sheetData>
    <row r="1" spans="6:17" x14ac:dyDescent="0.25">
      <c r="F1" t="str">
        <f>StatSummary!B3&amp;RIGHT(StatSummary!A1,2)&amp;"a"</f>
        <v>prw10a</v>
      </c>
      <c r="G1" t="str">
        <f>$F$1&amp;" - Daily Stream Temperature"</f>
        <v>prw10a - Daily Stream Temperature</v>
      </c>
      <c r="L1" t="str">
        <f>StatSummary!$B$4</f>
        <v>Air</v>
      </c>
    </row>
    <row r="2" spans="6:17" x14ac:dyDescent="0.25">
      <c r="G2" t="str">
        <f>$F$1&amp;" - Diurnal Range"</f>
        <v>prw10a - Diurnal Range</v>
      </c>
      <c r="L2" t="s">
        <v>116</v>
      </c>
      <c r="O2" s="21"/>
      <c r="P2" s="21"/>
      <c r="Q2" s="21"/>
    </row>
    <row r="3" spans="6:17" x14ac:dyDescent="0.25">
      <c r="G3" t="str">
        <f>$F$1&amp;" - MWMT and MWAT"</f>
        <v>prw10a - MWMT and MWAT</v>
      </c>
    </row>
  </sheetData>
  <pageMargins left="0.4" right="0.4" top="0.75" bottom="0.75" header="0.3" footer="0.3"/>
  <pageSetup scale="76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5"/>
  <sheetViews>
    <sheetView zoomScaleNormal="100" workbookViewId="0"/>
  </sheetViews>
  <sheetFormatPr defaultRowHeight="15" x14ac:dyDescent="0.25"/>
  <cols>
    <col min="1" max="1" width="22.140625" bestFit="1" customWidth="1"/>
    <col min="2" max="2" width="11.28515625" customWidth="1"/>
    <col min="6" max="6" width="10.7109375" bestFit="1" customWidth="1"/>
    <col min="7" max="7" width="10.140625" customWidth="1"/>
    <col min="8" max="8" width="8.85546875" customWidth="1"/>
  </cols>
  <sheetData>
    <row r="1" spans="1:8" x14ac:dyDescent="0.25">
      <c r="A1" t="s">
        <v>20</v>
      </c>
      <c r="B1" t="s">
        <v>22</v>
      </c>
      <c r="D1" s="1" t="s">
        <v>24</v>
      </c>
    </row>
    <row r="2" spans="1:8" x14ac:dyDescent="0.25">
      <c r="A2" t="s">
        <v>127</v>
      </c>
      <c r="B2" t="s">
        <v>133</v>
      </c>
    </row>
    <row r="3" spans="1:8" x14ac:dyDescent="0.25">
      <c r="A3" t="s">
        <v>21</v>
      </c>
      <c r="B3" t="s">
        <v>23</v>
      </c>
      <c r="F3" s="11" t="s">
        <v>25</v>
      </c>
    </row>
    <row r="4" spans="1:8" x14ac:dyDescent="0.25">
      <c r="A4" s="6">
        <v>40360</v>
      </c>
      <c r="D4" s="5" t="s">
        <v>26</v>
      </c>
      <c r="E4" s="15">
        <f>MAX(B4:B65)</f>
        <v>13.603583333332599</v>
      </c>
      <c r="F4" s="6">
        <v>40415</v>
      </c>
      <c r="G4" s="33"/>
      <c r="H4" s="4"/>
    </row>
    <row r="5" spans="1:8" x14ac:dyDescent="0.25">
      <c r="A5" s="6">
        <v>40361</v>
      </c>
      <c r="F5" s="6"/>
    </row>
    <row r="6" spans="1:8" x14ac:dyDescent="0.25">
      <c r="A6" s="6">
        <v>40362</v>
      </c>
      <c r="F6" s="6"/>
    </row>
    <row r="7" spans="1:8" x14ac:dyDescent="0.25">
      <c r="A7" s="6">
        <v>40363</v>
      </c>
      <c r="F7" s="19"/>
    </row>
    <row r="8" spans="1:8" x14ac:dyDescent="0.25">
      <c r="A8" s="6">
        <v>40364</v>
      </c>
      <c r="F8" s="19"/>
    </row>
    <row r="9" spans="1:8" x14ac:dyDescent="0.25">
      <c r="A9" s="6">
        <v>40365</v>
      </c>
      <c r="F9" s="19"/>
    </row>
    <row r="10" spans="1:8" x14ac:dyDescent="0.25">
      <c r="A10" s="6">
        <v>40366</v>
      </c>
      <c r="B10" s="16">
        <v>12.533758928570499</v>
      </c>
      <c r="F10" s="2"/>
    </row>
    <row r="11" spans="1:8" x14ac:dyDescent="0.25">
      <c r="A11" s="6">
        <v>40367</v>
      </c>
      <c r="B11" s="16">
        <v>12.6646696428566</v>
      </c>
    </row>
    <row r="12" spans="1:8" x14ac:dyDescent="0.25">
      <c r="A12" s="6">
        <v>40368</v>
      </c>
      <c r="B12" s="16">
        <v>12.6868779761908</v>
      </c>
    </row>
    <row r="13" spans="1:8" x14ac:dyDescent="0.25">
      <c r="A13" s="6">
        <v>40369</v>
      </c>
      <c r="B13" s="16">
        <v>12.928901785714601</v>
      </c>
    </row>
    <row r="14" spans="1:8" x14ac:dyDescent="0.25">
      <c r="A14" s="6">
        <v>40370</v>
      </c>
      <c r="B14" s="16">
        <v>13.129440476190901</v>
      </c>
    </row>
    <row r="15" spans="1:8" x14ac:dyDescent="0.25">
      <c r="A15" s="6">
        <v>40371</v>
      </c>
      <c r="B15" s="16">
        <v>13.157556547618899</v>
      </c>
    </row>
    <row r="16" spans="1:8" x14ac:dyDescent="0.25">
      <c r="A16" s="6">
        <v>40372</v>
      </c>
      <c r="B16" s="16">
        <v>13.1578809523809</v>
      </c>
    </row>
    <row r="17" spans="1:2" x14ac:dyDescent="0.25">
      <c r="A17" s="6">
        <v>40373</v>
      </c>
      <c r="B17" s="16">
        <v>13.2762946428576</v>
      </c>
    </row>
    <row r="18" spans="1:2" x14ac:dyDescent="0.25">
      <c r="A18" s="6">
        <v>40374</v>
      </c>
      <c r="B18" s="16">
        <v>13.4252351190484</v>
      </c>
    </row>
    <row r="19" spans="1:2" x14ac:dyDescent="0.25">
      <c r="A19" s="6">
        <v>40375</v>
      </c>
      <c r="B19" s="16">
        <v>13.4626845238098</v>
      </c>
    </row>
    <row r="20" spans="1:2" x14ac:dyDescent="0.25">
      <c r="A20" s="6">
        <v>40376</v>
      </c>
      <c r="B20" s="16">
        <v>13.3763809523813</v>
      </c>
    </row>
    <row r="21" spans="1:2" x14ac:dyDescent="0.25">
      <c r="A21" s="6">
        <v>40377</v>
      </c>
      <c r="B21" s="16">
        <v>13.186068452381299</v>
      </c>
    </row>
    <row r="22" spans="1:2" x14ac:dyDescent="0.25">
      <c r="A22" s="6">
        <v>40378</v>
      </c>
      <c r="B22" s="16">
        <v>13.172901785715201</v>
      </c>
    </row>
    <row r="23" spans="1:2" x14ac:dyDescent="0.25">
      <c r="A23" s="6">
        <v>40379</v>
      </c>
      <c r="B23" s="16">
        <v>13.225184523810499</v>
      </c>
    </row>
    <row r="24" spans="1:2" x14ac:dyDescent="0.25">
      <c r="A24" s="6">
        <v>40380</v>
      </c>
      <c r="B24" s="16">
        <v>13.116029761905599</v>
      </c>
    </row>
    <row r="25" spans="1:2" x14ac:dyDescent="0.25">
      <c r="A25" s="6">
        <v>40381</v>
      </c>
      <c r="B25" s="16">
        <v>13.0699107142865</v>
      </c>
    </row>
    <row r="26" spans="1:2" x14ac:dyDescent="0.25">
      <c r="A26" s="6">
        <v>40382</v>
      </c>
      <c r="B26" s="16">
        <v>12.878863095239099</v>
      </c>
    </row>
    <row r="27" spans="1:2" x14ac:dyDescent="0.25">
      <c r="A27" s="6">
        <v>40383</v>
      </c>
      <c r="B27" s="16">
        <v>12.7169494047629</v>
      </c>
    </row>
    <row r="28" spans="1:2" x14ac:dyDescent="0.25">
      <c r="A28" s="6">
        <v>40384</v>
      </c>
      <c r="B28" s="16">
        <v>12.636577380953099</v>
      </c>
    </row>
    <row r="29" spans="1:2" x14ac:dyDescent="0.25">
      <c r="A29" s="6">
        <v>40385</v>
      </c>
      <c r="B29" s="16">
        <v>12.5179642857146</v>
      </c>
    </row>
    <row r="30" spans="1:2" x14ac:dyDescent="0.25">
      <c r="A30" s="6">
        <v>40386</v>
      </c>
      <c r="B30" s="16">
        <v>12.3957053571431</v>
      </c>
    </row>
    <row r="31" spans="1:2" x14ac:dyDescent="0.25">
      <c r="A31" s="6">
        <v>40387</v>
      </c>
      <c r="B31" s="16">
        <v>12.420494047619099</v>
      </c>
    </row>
    <row r="32" spans="1:2" x14ac:dyDescent="0.25">
      <c r="A32" s="6">
        <v>40388</v>
      </c>
      <c r="B32" s="16">
        <v>12.2209732142855</v>
      </c>
    </row>
    <row r="33" spans="1:2" x14ac:dyDescent="0.25">
      <c r="A33" s="6">
        <v>40389</v>
      </c>
      <c r="B33" s="16">
        <v>12.192550595237501</v>
      </c>
    </row>
    <row r="34" spans="1:2" x14ac:dyDescent="0.25">
      <c r="A34" s="6">
        <v>40390</v>
      </c>
      <c r="B34" s="16">
        <v>12.390029761904101</v>
      </c>
    </row>
    <row r="35" spans="1:2" x14ac:dyDescent="0.25">
      <c r="A35" s="6">
        <v>40391</v>
      </c>
      <c r="B35" s="16">
        <v>12.583336309523199</v>
      </c>
    </row>
    <row r="36" spans="1:2" x14ac:dyDescent="0.25">
      <c r="A36" s="6">
        <v>40392</v>
      </c>
      <c r="B36" s="16">
        <v>12.674741071427899</v>
      </c>
    </row>
    <row r="37" spans="1:2" x14ac:dyDescent="0.25">
      <c r="A37" s="6">
        <v>40393</v>
      </c>
      <c r="B37" s="16">
        <v>12.7958601190471</v>
      </c>
    </row>
    <row r="38" spans="1:2" x14ac:dyDescent="0.25">
      <c r="A38" s="6">
        <v>40394</v>
      </c>
      <c r="B38" s="16">
        <v>12.760252976190101</v>
      </c>
    </row>
    <row r="39" spans="1:2" x14ac:dyDescent="0.25">
      <c r="A39" s="6">
        <v>40395</v>
      </c>
      <c r="B39" s="16">
        <v>12.7630892857142</v>
      </c>
    </row>
    <row r="40" spans="1:2" x14ac:dyDescent="0.25">
      <c r="A40" s="6">
        <v>40396</v>
      </c>
      <c r="B40" s="16">
        <v>12.889169642857199</v>
      </c>
    </row>
    <row r="41" spans="1:2" x14ac:dyDescent="0.25">
      <c r="A41" s="6">
        <v>40397</v>
      </c>
      <c r="B41" s="16">
        <v>12.9146428571431</v>
      </c>
    </row>
    <row r="42" spans="1:2" x14ac:dyDescent="0.25">
      <c r="A42" s="6">
        <v>40398</v>
      </c>
      <c r="B42" s="16">
        <v>12.9100357142863</v>
      </c>
    </row>
    <row r="43" spans="1:2" x14ac:dyDescent="0.25">
      <c r="A43" s="6">
        <v>40399</v>
      </c>
      <c r="B43" s="16">
        <v>12.8762321428578</v>
      </c>
    </row>
    <row r="44" spans="1:2" x14ac:dyDescent="0.25">
      <c r="A44" s="6">
        <v>40400</v>
      </c>
      <c r="B44" s="16">
        <v>12.8635446428578</v>
      </c>
    </row>
    <row r="45" spans="1:2" x14ac:dyDescent="0.25">
      <c r="A45" s="6">
        <v>40401</v>
      </c>
      <c r="B45" s="16">
        <v>12.952684523809999</v>
      </c>
    </row>
    <row r="46" spans="1:2" x14ac:dyDescent="0.25">
      <c r="A46" s="6">
        <v>40402</v>
      </c>
      <c r="B46" s="16">
        <v>13.0171964285716</v>
      </c>
    </row>
    <row r="47" spans="1:2" x14ac:dyDescent="0.25">
      <c r="A47" s="6">
        <v>40403</v>
      </c>
      <c r="B47" s="16">
        <v>12.941961309523901</v>
      </c>
    </row>
    <row r="48" spans="1:2" x14ac:dyDescent="0.25">
      <c r="A48" s="6">
        <v>40404</v>
      </c>
      <c r="B48" s="16">
        <v>12.7574910714286</v>
      </c>
    </row>
    <row r="49" spans="1:2" x14ac:dyDescent="0.25">
      <c r="A49" s="6">
        <v>40405</v>
      </c>
      <c r="B49" s="16">
        <v>12.620892857142801</v>
      </c>
    </row>
    <row r="50" spans="1:2" x14ac:dyDescent="0.25">
      <c r="A50" s="6">
        <v>40406</v>
      </c>
      <c r="B50" s="16">
        <v>12.6718095238095</v>
      </c>
    </row>
    <row r="51" spans="1:2" x14ac:dyDescent="0.25">
      <c r="A51" s="6">
        <v>40407</v>
      </c>
      <c r="B51" s="16">
        <v>12.756130952381</v>
      </c>
    </row>
    <row r="52" spans="1:2" x14ac:dyDescent="0.25">
      <c r="A52" s="6">
        <v>40408</v>
      </c>
      <c r="B52" s="16">
        <v>12.8402529761906</v>
      </c>
    </row>
    <row r="53" spans="1:2" x14ac:dyDescent="0.25">
      <c r="A53" s="6">
        <v>40409</v>
      </c>
      <c r="B53" s="16">
        <v>13.0149404761905</v>
      </c>
    </row>
    <row r="54" spans="1:2" x14ac:dyDescent="0.25">
      <c r="A54" s="6">
        <v>40410</v>
      </c>
      <c r="B54" s="16">
        <v>13.0938422619053</v>
      </c>
    </row>
    <row r="55" spans="1:2" x14ac:dyDescent="0.25">
      <c r="A55" s="6">
        <v>40411</v>
      </c>
      <c r="B55" s="16">
        <v>13.144687500000201</v>
      </c>
    </row>
    <row r="56" spans="1:2" x14ac:dyDescent="0.25">
      <c r="A56" s="6">
        <v>40412</v>
      </c>
      <c r="B56" s="16">
        <v>13.245285714286</v>
      </c>
    </row>
    <row r="57" spans="1:2" x14ac:dyDescent="0.25">
      <c r="A57" s="6">
        <v>40413</v>
      </c>
      <c r="B57" s="16">
        <v>13.310208333333399</v>
      </c>
    </row>
    <row r="58" spans="1:2" x14ac:dyDescent="0.25">
      <c r="A58" s="6">
        <v>40414</v>
      </c>
      <c r="B58" s="16">
        <v>13.5056309523804</v>
      </c>
    </row>
    <row r="59" spans="1:2" x14ac:dyDescent="0.25">
      <c r="A59" s="6">
        <v>40415</v>
      </c>
      <c r="B59" s="16">
        <v>13.603583333332599</v>
      </c>
    </row>
    <row r="60" spans="1:2" x14ac:dyDescent="0.25">
      <c r="A60" s="6">
        <v>40416</v>
      </c>
      <c r="B60" s="16">
        <v>13.4580476190469</v>
      </c>
    </row>
    <row r="61" spans="1:2" x14ac:dyDescent="0.25">
      <c r="A61" s="6">
        <v>40417</v>
      </c>
      <c r="B61" s="16">
        <v>13.307449404760799</v>
      </c>
    </row>
    <row r="62" spans="1:2" x14ac:dyDescent="0.25">
      <c r="A62" s="6">
        <v>40418</v>
      </c>
      <c r="B62" s="16">
        <v>13.329749999999001</v>
      </c>
    </row>
    <row r="63" spans="1:2" x14ac:dyDescent="0.25">
      <c r="A63" s="6">
        <v>40419</v>
      </c>
      <c r="B63" s="16">
        <v>13.096282738094599</v>
      </c>
    </row>
    <row r="64" spans="1:2" x14ac:dyDescent="0.25">
      <c r="A64" s="6">
        <v>40420</v>
      </c>
      <c r="B64" s="16">
        <v>12.849505952380399</v>
      </c>
    </row>
    <row r="65" spans="1:2" x14ac:dyDescent="0.25">
      <c r="A65" s="6">
        <v>40421</v>
      </c>
      <c r="B65" s="16">
        <v>12.6853193581774</v>
      </c>
    </row>
  </sheetData>
  <autoFilter ref="A3:B3">
    <sortState ref="A4:B65">
      <sortCondition ref="A3"/>
    </sortState>
  </autoFilter>
  <pageMargins left="0.7" right="0.7" top="0.75" bottom="0.75" header="0.3" footer="0.3"/>
  <pageSetup scale="92" orientation="portrait" r:id="rId1"/>
  <colBreaks count="1" manualBreakCount="1">
    <brk id="9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5"/>
  <sheetViews>
    <sheetView zoomScaleNormal="100" workbookViewId="0"/>
  </sheetViews>
  <sheetFormatPr defaultRowHeight="15" x14ac:dyDescent="0.25"/>
  <cols>
    <col min="1" max="1" width="22.140625" bestFit="1" customWidth="1"/>
    <col min="2" max="2" width="11.7109375" customWidth="1"/>
    <col min="6" max="6" width="10.7109375" bestFit="1" customWidth="1"/>
    <col min="7" max="7" width="9.140625" customWidth="1"/>
  </cols>
  <sheetData>
    <row r="1" spans="1:7" x14ac:dyDescent="0.25">
      <c r="A1" t="s">
        <v>20</v>
      </c>
      <c r="B1" t="s">
        <v>22</v>
      </c>
      <c r="D1" s="1" t="s">
        <v>27</v>
      </c>
    </row>
    <row r="2" spans="1:7" x14ac:dyDescent="0.25">
      <c r="A2" t="s">
        <v>127</v>
      </c>
      <c r="B2" t="s">
        <v>134</v>
      </c>
    </row>
    <row r="3" spans="1:7" x14ac:dyDescent="0.25">
      <c r="A3" t="s">
        <v>21</v>
      </c>
      <c r="B3" t="s">
        <v>23</v>
      </c>
      <c r="F3" s="11" t="s">
        <v>25</v>
      </c>
    </row>
    <row r="4" spans="1:7" x14ac:dyDescent="0.25">
      <c r="A4" s="6">
        <v>40360</v>
      </c>
      <c r="D4" s="7" t="s">
        <v>26</v>
      </c>
      <c r="E4" s="15">
        <f>MAX(B4:B65)</f>
        <v>18.179428571428598</v>
      </c>
      <c r="F4" s="6">
        <v>40375</v>
      </c>
      <c r="G4" s="33"/>
    </row>
    <row r="5" spans="1:7" x14ac:dyDescent="0.25">
      <c r="A5" s="6">
        <v>40361</v>
      </c>
      <c r="F5" s="6"/>
    </row>
    <row r="6" spans="1:7" x14ac:dyDescent="0.25">
      <c r="A6" s="6">
        <v>40362</v>
      </c>
      <c r="F6" s="19"/>
    </row>
    <row r="7" spans="1:7" x14ac:dyDescent="0.25">
      <c r="A7" s="6">
        <v>40363</v>
      </c>
      <c r="F7" s="19"/>
    </row>
    <row r="8" spans="1:7" x14ac:dyDescent="0.25">
      <c r="A8" s="6">
        <v>40364</v>
      </c>
      <c r="F8" s="19"/>
    </row>
    <row r="9" spans="1:7" x14ac:dyDescent="0.25">
      <c r="A9" s="6">
        <v>40365</v>
      </c>
      <c r="F9" s="19"/>
    </row>
    <row r="10" spans="1:7" x14ac:dyDescent="0.25">
      <c r="A10" s="6">
        <v>40366</v>
      </c>
      <c r="B10" s="16">
        <v>17.832857142857101</v>
      </c>
      <c r="F10" s="2"/>
    </row>
    <row r="11" spans="1:7" x14ac:dyDescent="0.25">
      <c r="A11" s="6">
        <v>40367</v>
      </c>
      <c r="B11" s="16">
        <v>17.608285714285699</v>
      </c>
    </row>
    <row r="12" spans="1:7" x14ac:dyDescent="0.25">
      <c r="A12" s="6">
        <v>40368</v>
      </c>
      <c r="B12" s="16">
        <v>17.652428571428601</v>
      </c>
    </row>
    <row r="13" spans="1:7" x14ac:dyDescent="0.25">
      <c r="A13" s="6">
        <v>40369</v>
      </c>
      <c r="B13" s="16">
        <v>17.839285714285701</v>
      </c>
    </row>
    <row r="14" spans="1:7" x14ac:dyDescent="0.25">
      <c r="A14" s="6">
        <v>40370</v>
      </c>
      <c r="B14" s="16">
        <v>17.540285714285702</v>
      </c>
    </row>
    <row r="15" spans="1:7" x14ac:dyDescent="0.25">
      <c r="A15" s="6">
        <v>40371</v>
      </c>
      <c r="B15" s="16">
        <v>17.3092857142857</v>
      </c>
    </row>
    <row r="16" spans="1:7" x14ac:dyDescent="0.25">
      <c r="A16" s="6">
        <v>40372</v>
      </c>
      <c r="B16" s="16">
        <v>17.332999999999998</v>
      </c>
    </row>
    <row r="17" spans="1:2" x14ac:dyDescent="0.25">
      <c r="A17" s="6">
        <v>40373</v>
      </c>
      <c r="B17" s="16">
        <v>17.7068571428571</v>
      </c>
    </row>
    <row r="18" spans="1:2" x14ac:dyDescent="0.25">
      <c r="A18" s="6">
        <v>40374</v>
      </c>
      <c r="B18" s="16">
        <v>18.121714285714301</v>
      </c>
    </row>
    <row r="19" spans="1:2" x14ac:dyDescent="0.25">
      <c r="A19" s="6">
        <v>40375</v>
      </c>
      <c r="B19" s="16">
        <v>18.179428571428598</v>
      </c>
    </row>
    <row r="20" spans="1:2" x14ac:dyDescent="0.25">
      <c r="A20" s="6">
        <v>40376</v>
      </c>
      <c r="B20" s="16">
        <v>17.978999999999999</v>
      </c>
    </row>
    <row r="21" spans="1:2" x14ac:dyDescent="0.25">
      <c r="A21" s="6">
        <v>40377</v>
      </c>
      <c r="B21" s="16">
        <v>17.703428571428599</v>
      </c>
    </row>
    <row r="22" spans="1:2" x14ac:dyDescent="0.25">
      <c r="A22" s="6">
        <v>40378</v>
      </c>
      <c r="B22" s="16">
        <v>17.672857142857101</v>
      </c>
    </row>
    <row r="23" spans="1:2" x14ac:dyDescent="0.25">
      <c r="A23" s="6">
        <v>40379</v>
      </c>
      <c r="B23" s="16">
        <v>17.445</v>
      </c>
    </row>
    <row r="24" spans="1:2" x14ac:dyDescent="0.25">
      <c r="A24" s="6">
        <v>40380</v>
      </c>
      <c r="B24" s="16">
        <v>16.945</v>
      </c>
    </row>
    <row r="25" spans="1:2" x14ac:dyDescent="0.25">
      <c r="A25" s="6">
        <v>40381</v>
      </c>
      <c r="B25" s="16">
        <v>16.798999999999999</v>
      </c>
    </row>
    <row r="26" spans="1:2" x14ac:dyDescent="0.25">
      <c r="A26" s="6">
        <v>40382</v>
      </c>
      <c r="B26" s="16">
        <v>16.516857142857098</v>
      </c>
    </row>
    <row r="27" spans="1:2" x14ac:dyDescent="0.25">
      <c r="A27" s="6">
        <v>40383</v>
      </c>
      <c r="B27" s="16">
        <v>16.231142857142899</v>
      </c>
    </row>
    <row r="28" spans="1:2" x14ac:dyDescent="0.25">
      <c r="A28" s="6">
        <v>40384</v>
      </c>
      <c r="B28" s="16">
        <v>16.258428571428599</v>
      </c>
    </row>
    <row r="29" spans="1:2" x14ac:dyDescent="0.25">
      <c r="A29" s="6">
        <v>40385</v>
      </c>
      <c r="B29" s="16">
        <v>16.0234285714286</v>
      </c>
    </row>
    <row r="30" spans="1:2" x14ac:dyDescent="0.25">
      <c r="A30" s="6">
        <v>40386</v>
      </c>
      <c r="B30" s="16">
        <v>15.6851428571429</v>
      </c>
    </row>
    <row r="31" spans="1:2" x14ac:dyDescent="0.25">
      <c r="A31" s="6">
        <v>40387</v>
      </c>
      <c r="B31" s="16">
        <v>15.675000000000001</v>
      </c>
    </row>
    <row r="32" spans="1:2" x14ac:dyDescent="0.25">
      <c r="A32" s="6">
        <v>40388</v>
      </c>
      <c r="B32" s="16">
        <v>15.310714285714299</v>
      </c>
    </row>
    <row r="33" spans="1:2" x14ac:dyDescent="0.25">
      <c r="A33" s="6">
        <v>40389</v>
      </c>
      <c r="B33" s="16">
        <v>15.0272857142857</v>
      </c>
    </row>
    <row r="34" spans="1:2" x14ac:dyDescent="0.25">
      <c r="A34" s="6">
        <v>40390</v>
      </c>
      <c r="B34" s="16">
        <v>15.0614285714286</v>
      </c>
    </row>
    <row r="35" spans="1:2" x14ac:dyDescent="0.25">
      <c r="A35" s="6">
        <v>40391</v>
      </c>
      <c r="B35" s="16">
        <v>15.1397142857143</v>
      </c>
    </row>
    <row r="36" spans="1:2" x14ac:dyDescent="0.25">
      <c r="A36" s="6">
        <v>40392</v>
      </c>
      <c r="B36" s="16">
        <v>15.0952857142857</v>
      </c>
    </row>
    <row r="37" spans="1:2" x14ac:dyDescent="0.25">
      <c r="A37" s="6">
        <v>40393</v>
      </c>
      <c r="B37" s="16">
        <v>15.287000000000001</v>
      </c>
    </row>
    <row r="38" spans="1:2" x14ac:dyDescent="0.25">
      <c r="A38" s="6">
        <v>40394</v>
      </c>
      <c r="B38" s="16">
        <v>15.109142857142899</v>
      </c>
    </row>
    <row r="39" spans="1:2" x14ac:dyDescent="0.25">
      <c r="A39" s="6">
        <v>40395</v>
      </c>
      <c r="B39" s="16">
        <v>14.999714285714299</v>
      </c>
    </row>
    <row r="40" spans="1:2" x14ac:dyDescent="0.25">
      <c r="A40" s="6">
        <v>40396</v>
      </c>
      <c r="B40" s="16">
        <v>15.2898571428571</v>
      </c>
    </row>
    <row r="41" spans="1:2" x14ac:dyDescent="0.25">
      <c r="A41" s="6">
        <v>40397</v>
      </c>
      <c r="B41" s="16">
        <v>15.3578571428571</v>
      </c>
    </row>
    <row r="42" spans="1:2" x14ac:dyDescent="0.25">
      <c r="A42" s="6">
        <v>40398</v>
      </c>
      <c r="B42" s="16">
        <v>15.3135714285714</v>
      </c>
    </row>
    <row r="43" spans="1:2" x14ac:dyDescent="0.25">
      <c r="A43" s="6">
        <v>40399</v>
      </c>
      <c r="B43" s="16">
        <v>15.269142857142899</v>
      </c>
    </row>
    <row r="44" spans="1:2" x14ac:dyDescent="0.25">
      <c r="A44" s="6">
        <v>40400</v>
      </c>
      <c r="B44" s="16">
        <v>15.252000000000001</v>
      </c>
    </row>
    <row r="45" spans="1:2" x14ac:dyDescent="0.25">
      <c r="A45" s="6">
        <v>40401</v>
      </c>
      <c r="B45" s="16">
        <v>15.337571428571399</v>
      </c>
    </row>
    <row r="46" spans="1:2" x14ac:dyDescent="0.25">
      <c r="A46" s="6">
        <v>40402</v>
      </c>
      <c r="B46" s="16">
        <v>15.532285714285701</v>
      </c>
    </row>
    <row r="47" spans="1:2" x14ac:dyDescent="0.25">
      <c r="A47" s="6">
        <v>40403</v>
      </c>
      <c r="B47" s="16">
        <v>15.5765714285714</v>
      </c>
    </row>
    <row r="48" spans="1:2" x14ac:dyDescent="0.25">
      <c r="A48" s="6">
        <v>40404</v>
      </c>
      <c r="B48" s="16">
        <v>15.4165714285714</v>
      </c>
    </row>
    <row r="49" spans="1:2" x14ac:dyDescent="0.25">
      <c r="A49" s="6">
        <v>40405</v>
      </c>
      <c r="B49" s="16">
        <v>15.311</v>
      </c>
    </row>
    <row r="50" spans="1:2" x14ac:dyDescent="0.25">
      <c r="A50" s="6">
        <v>40406</v>
      </c>
      <c r="B50" s="16">
        <v>15.451000000000001</v>
      </c>
    </row>
    <row r="51" spans="1:2" x14ac:dyDescent="0.25">
      <c r="A51" s="6">
        <v>40407</v>
      </c>
      <c r="B51" s="16">
        <v>15.4851428571429</v>
      </c>
    </row>
    <row r="52" spans="1:2" x14ac:dyDescent="0.25">
      <c r="A52" s="6">
        <v>40408</v>
      </c>
      <c r="B52" s="16">
        <v>15.492000000000001</v>
      </c>
    </row>
    <row r="53" spans="1:2" x14ac:dyDescent="0.25">
      <c r="A53" s="6">
        <v>40409</v>
      </c>
      <c r="B53" s="16">
        <v>15.648571428571399</v>
      </c>
    </row>
    <row r="54" spans="1:2" x14ac:dyDescent="0.25">
      <c r="A54" s="6">
        <v>40410</v>
      </c>
      <c r="B54" s="16">
        <v>15.5804285714286</v>
      </c>
    </row>
    <row r="55" spans="1:2" x14ac:dyDescent="0.25">
      <c r="A55" s="6">
        <v>40411</v>
      </c>
      <c r="B55" s="16">
        <v>15.4402857142857</v>
      </c>
    </row>
    <row r="56" spans="1:2" x14ac:dyDescent="0.25">
      <c r="A56" s="6">
        <v>40412</v>
      </c>
      <c r="B56" s="16">
        <v>15.583285714285701</v>
      </c>
    </row>
    <row r="57" spans="1:2" x14ac:dyDescent="0.25">
      <c r="A57" s="6">
        <v>40413</v>
      </c>
      <c r="B57" s="16">
        <v>16.307428571428598</v>
      </c>
    </row>
    <row r="58" spans="1:2" x14ac:dyDescent="0.25">
      <c r="A58" s="6">
        <v>40414</v>
      </c>
      <c r="B58" s="16">
        <v>16.8891428571429</v>
      </c>
    </row>
    <row r="59" spans="1:2" x14ac:dyDescent="0.25">
      <c r="A59" s="6">
        <v>40415</v>
      </c>
      <c r="B59" s="16">
        <v>17.457571428571399</v>
      </c>
    </row>
    <row r="60" spans="1:2" x14ac:dyDescent="0.25">
      <c r="A60" s="6">
        <v>40416</v>
      </c>
      <c r="B60" s="16">
        <v>17.225999999999999</v>
      </c>
    </row>
    <row r="61" spans="1:2" x14ac:dyDescent="0.25">
      <c r="A61" s="6">
        <v>40417</v>
      </c>
      <c r="B61" s="16">
        <v>17.283999999999999</v>
      </c>
    </row>
    <row r="62" spans="1:2" x14ac:dyDescent="0.25">
      <c r="A62" s="6">
        <v>40418</v>
      </c>
      <c r="B62" s="16">
        <v>17.3045714285714</v>
      </c>
    </row>
    <row r="63" spans="1:2" x14ac:dyDescent="0.25">
      <c r="A63" s="6">
        <v>40419</v>
      </c>
      <c r="B63" s="16">
        <v>17.093285714285699</v>
      </c>
    </row>
    <row r="64" spans="1:2" x14ac:dyDescent="0.25">
      <c r="A64" s="6">
        <v>40420</v>
      </c>
      <c r="B64" s="16">
        <v>16.1881428571429</v>
      </c>
    </row>
    <row r="65" spans="1:2" x14ac:dyDescent="0.25">
      <c r="A65" s="6">
        <v>40421</v>
      </c>
      <c r="B65" s="16">
        <v>15.77</v>
      </c>
    </row>
  </sheetData>
  <autoFilter ref="A3:B3">
    <sortState ref="A4:B65">
      <sortCondition ref="A3"/>
    </sortState>
  </autoFilter>
  <pageMargins left="0.7" right="0.7" top="0.75" bottom="0.75" header="0.3" footer="0.3"/>
  <pageSetup scale="92" orientation="portrait" r:id="rId1"/>
  <colBreaks count="1" manualBreakCount="1">
    <brk id="9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L2"/>
  <sheetViews>
    <sheetView workbookViewId="0"/>
  </sheetViews>
  <sheetFormatPr defaultRowHeight="15" x14ac:dyDescent="0.25"/>
  <cols>
    <col min="2" max="2" width="25.7109375" bestFit="1" customWidth="1"/>
    <col min="3" max="3" width="12.5703125" bestFit="1" customWidth="1"/>
    <col min="4" max="4" width="10.28515625" bestFit="1" customWidth="1"/>
    <col min="5" max="5" width="8.42578125" bestFit="1" customWidth="1"/>
    <col min="6" max="6" width="16.7109375" bestFit="1" customWidth="1"/>
    <col min="7" max="7" width="15.85546875" bestFit="1" customWidth="1"/>
    <col min="8" max="8" width="10.42578125" bestFit="1" customWidth="1"/>
    <col min="9" max="9" width="10.85546875" bestFit="1" customWidth="1"/>
    <col min="10" max="10" width="14" bestFit="1" customWidth="1"/>
    <col min="11" max="11" width="18.28515625" bestFit="1" customWidth="1"/>
    <col min="12" max="13" width="15" bestFit="1" customWidth="1"/>
    <col min="14" max="14" width="10.5703125" bestFit="1" customWidth="1"/>
    <col min="15" max="15" width="13.7109375" bestFit="1" customWidth="1"/>
    <col min="16" max="16" width="18" bestFit="1" customWidth="1"/>
    <col min="17" max="17" width="14.7109375" customWidth="1"/>
    <col min="18" max="18" width="18" bestFit="1" customWidth="1"/>
    <col min="19" max="19" width="21" bestFit="1" customWidth="1"/>
    <col min="20" max="20" width="26.28515625" bestFit="1" customWidth="1"/>
    <col min="21" max="21" width="17.7109375" bestFit="1" customWidth="1"/>
    <col min="22" max="22" width="20.7109375" bestFit="1" customWidth="1"/>
    <col min="23" max="23" width="25" bestFit="1" customWidth="1"/>
    <col min="24" max="25" width="21.85546875" bestFit="1" customWidth="1"/>
    <col min="26" max="26" width="8" bestFit="1" customWidth="1"/>
    <col min="27" max="27" width="11" bestFit="1" customWidth="1"/>
    <col min="28" max="28" width="13.85546875" bestFit="1" customWidth="1"/>
    <col min="29" max="29" width="15.28515625" bestFit="1" customWidth="1"/>
    <col min="30" max="30" width="12" bestFit="1" customWidth="1"/>
    <col min="31" max="31" width="8.42578125" bestFit="1" customWidth="1"/>
    <col min="32" max="32" width="12.5703125" bestFit="1" customWidth="1"/>
    <col min="33" max="33" width="15.42578125" bestFit="1" customWidth="1"/>
    <col min="34" max="34" width="16.85546875" bestFit="1" customWidth="1"/>
    <col min="35" max="35" width="13.7109375" bestFit="1" customWidth="1"/>
    <col min="36" max="36" width="8.85546875" bestFit="1" customWidth="1"/>
    <col min="37" max="37" width="9.28515625" bestFit="1" customWidth="1"/>
    <col min="38" max="38" width="10.5703125" bestFit="1" customWidth="1"/>
    <col min="39" max="39" width="9.5703125" bestFit="1" customWidth="1"/>
    <col min="40" max="40" width="5.28515625" bestFit="1" customWidth="1"/>
    <col min="41" max="41" width="20.5703125" bestFit="1" customWidth="1"/>
    <col min="42" max="42" width="9.28515625" bestFit="1" customWidth="1"/>
    <col min="43" max="43" width="10.5703125" bestFit="1" customWidth="1"/>
    <col min="44" max="44" width="9.7109375" bestFit="1" customWidth="1"/>
    <col min="45" max="45" width="20.5703125" bestFit="1" customWidth="1"/>
    <col min="46" max="46" width="9.28515625" bestFit="1" customWidth="1"/>
    <col min="47" max="47" width="10.5703125" bestFit="1" customWidth="1"/>
    <col min="48" max="48" width="9.7109375" bestFit="1" customWidth="1"/>
    <col min="49" max="49" width="20.5703125" bestFit="1" customWidth="1"/>
    <col min="50" max="50" width="10.5703125" bestFit="1" customWidth="1"/>
    <col min="51" max="51" width="9.7109375" bestFit="1" customWidth="1"/>
    <col min="52" max="52" width="20.5703125" bestFit="1" customWidth="1"/>
    <col min="53" max="53" width="19.42578125" bestFit="1" customWidth="1"/>
    <col min="54" max="54" width="10.5703125" bestFit="1" customWidth="1"/>
    <col min="55" max="55" width="9.42578125" bestFit="1" customWidth="1"/>
    <col min="56" max="56" width="20.5703125" bestFit="1" customWidth="1"/>
    <col min="57" max="57" width="9.28515625" bestFit="1" customWidth="1"/>
    <col min="58" max="58" width="10.5703125" bestFit="1" customWidth="1"/>
    <col min="59" max="59" width="9.7109375" bestFit="1" customWidth="1"/>
    <col min="60" max="60" width="20.5703125" bestFit="1" customWidth="1"/>
    <col min="61" max="61" width="9.28515625" bestFit="1" customWidth="1"/>
    <col min="62" max="62" width="10.5703125" bestFit="1" customWidth="1"/>
    <col min="63" max="63" width="9.7109375" bestFit="1" customWidth="1"/>
    <col min="64" max="64" width="20.140625" bestFit="1" customWidth="1"/>
  </cols>
  <sheetData>
    <row r="1" spans="1:64" s="35" customFormat="1" x14ac:dyDescent="0.25">
      <c r="A1" s="36" t="s">
        <v>38</v>
      </c>
      <c r="B1" s="36" t="s">
        <v>39</v>
      </c>
      <c r="C1" s="36" t="s">
        <v>40</v>
      </c>
      <c r="D1" s="36" t="s">
        <v>41</v>
      </c>
      <c r="E1" s="36" t="s">
        <v>42</v>
      </c>
      <c r="F1" s="36" t="s">
        <v>43</v>
      </c>
      <c r="G1" s="36" t="s">
        <v>44</v>
      </c>
      <c r="H1" s="36" t="s">
        <v>45</v>
      </c>
      <c r="I1" s="36" t="s">
        <v>46</v>
      </c>
      <c r="J1" s="36" t="s">
        <v>47</v>
      </c>
      <c r="K1" s="36" t="s">
        <v>48</v>
      </c>
      <c r="L1" s="36" t="s">
        <v>49</v>
      </c>
      <c r="M1" s="36" t="s">
        <v>50</v>
      </c>
      <c r="N1" s="36" t="s">
        <v>51</v>
      </c>
      <c r="O1" s="36" t="s">
        <v>52</v>
      </c>
      <c r="P1" s="36" t="s">
        <v>53</v>
      </c>
      <c r="Q1" s="36" t="s">
        <v>54</v>
      </c>
      <c r="R1" s="36" t="s">
        <v>55</v>
      </c>
      <c r="S1" s="36" t="s">
        <v>56</v>
      </c>
      <c r="T1" s="36" t="s">
        <v>57</v>
      </c>
      <c r="U1" s="36" t="s">
        <v>58</v>
      </c>
      <c r="V1" s="36" t="s">
        <v>59</v>
      </c>
      <c r="W1" s="36" t="s">
        <v>60</v>
      </c>
      <c r="X1" s="36" t="s">
        <v>61</v>
      </c>
      <c r="Y1" s="36" t="s">
        <v>62</v>
      </c>
      <c r="Z1" s="36" t="s">
        <v>63</v>
      </c>
      <c r="AA1" s="36" t="s">
        <v>64</v>
      </c>
      <c r="AB1" s="36" t="s">
        <v>65</v>
      </c>
      <c r="AC1" s="36" t="s">
        <v>66</v>
      </c>
      <c r="AD1" s="36" t="s">
        <v>67</v>
      </c>
      <c r="AE1" s="36" t="s">
        <v>68</v>
      </c>
      <c r="AF1" s="36" t="s">
        <v>69</v>
      </c>
      <c r="AG1" s="36" t="s">
        <v>70</v>
      </c>
      <c r="AH1" s="36" t="s">
        <v>71</v>
      </c>
      <c r="AI1" s="36" t="s">
        <v>72</v>
      </c>
      <c r="AJ1" s="36" t="s">
        <v>73</v>
      </c>
      <c r="AK1" s="36" t="s">
        <v>74</v>
      </c>
      <c r="AL1" s="36" t="s">
        <v>75</v>
      </c>
      <c r="AM1" s="36" t="s">
        <v>76</v>
      </c>
      <c r="AN1" s="36" t="s">
        <v>77</v>
      </c>
      <c r="AO1" s="36" t="s">
        <v>78</v>
      </c>
      <c r="AP1" s="36" t="s">
        <v>79</v>
      </c>
      <c r="AQ1" s="36" t="s">
        <v>80</v>
      </c>
      <c r="AR1" s="36" t="s">
        <v>81</v>
      </c>
      <c r="AS1" s="36" t="s">
        <v>82</v>
      </c>
      <c r="AT1" s="36" t="s">
        <v>83</v>
      </c>
      <c r="AU1" s="36" t="s">
        <v>84</v>
      </c>
      <c r="AV1" s="36" t="s">
        <v>85</v>
      </c>
      <c r="AW1" s="36" t="s">
        <v>86</v>
      </c>
      <c r="AX1" s="36" t="s">
        <v>87</v>
      </c>
      <c r="AY1" s="36" t="s">
        <v>88</v>
      </c>
      <c r="AZ1" s="36" t="s">
        <v>89</v>
      </c>
      <c r="BA1" s="36" t="s">
        <v>90</v>
      </c>
      <c r="BB1" s="36" t="s">
        <v>91</v>
      </c>
      <c r="BC1" s="36" t="s">
        <v>92</v>
      </c>
      <c r="BD1" s="36" t="s">
        <v>93</v>
      </c>
      <c r="BE1" s="36" t="s">
        <v>94</v>
      </c>
      <c r="BF1" s="36" t="s">
        <v>95</v>
      </c>
      <c r="BG1" s="36" t="s">
        <v>96</v>
      </c>
      <c r="BH1" s="36" t="s">
        <v>97</v>
      </c>
      <c r="BI1" s="36" t="s">
        <v>98</v>
      </c>
      <c r="BJ1" s="36" t="s">
        <v>99</v>
      </c>
      <c r="BK1" s="36" t="s">
        <v>100</v>
      </c>
      <c r="BL1" s="36" t="s">
        <v>101</v>
      </c>
    </row>
    <row r="2" spans="1:64" s="51" customFormat="1" x14ac:dyDescent="0.25">
      <c r="A2" s="38" t="str">
        <f>StatSummary!$B$3</f>
        <v>prw</v>
      </c>
      <c r="B2" s="38" t="str">
        <f>StatSummary!$B$7</f>
        <v>prw10a_1150629_Summary</v>
      </c>
      <c r="C2" s="38" t="str">
        <f>StatSummary!$B$2</f>
        <v>Prairie Creek at Wolf</v>
      </c>
      <c r="D2" s="38">
        <f>StatSummary!$A$1</f>
        <v>2010</v>
      </c>
      <c r="E2" s="38" t="str">
        <f>StatSummary!$B$4</f>
        <v>Air</v>
      </c>
      <c r="F2" s="39">
        <f>StatSummary!$B$9</f>
        <v>40360</v>
      </c>
      <c r="G2" s="40">
        <f>StatSummary!$C$9</f>
        <v>40421</v>
      </c>
      <c r="H2" s="43">
        <f>StatSummary!$B$15</f>
        <v>12.889387096774195</v>
      </c>
      <c r="I2" s="43">
        <f>DailyStats!$B$70</f>
        <v>20.65</v>
      </c>
      <c r="J2" s="44">
        <f>DailyStats!$D$70</f>
        <v>40413.666666666664</v>
      </c>
      <c r="K2" s="45">
        <f>StatSummary!$E$14</f>
        <v>1</v>
      </c>
      <c r="L2" s="46">
        <f>DailyStats!$E$70</f>
        <v>0</v>
      </c>
      <c r="M2" s="46">
        <f>DailyStats!$F$70</f>
        <v>0</v>
      </c>
      <c r="N2" s="47">
        <f>DailyStats!$B$69</f>
        <v>7.0149999999999997</v>
      </c>
      <c r="O2" s="48">
        <f>DailyStats!$D$69</f>
        <v>40363.291666666664</v>
      </c>
      <c r="P2" s="45">
        <f>StatSummary!$E$13</f>
        <v>1</v>
      </c>
      <c r="Q2" s="49">
        <f>DailyStats!$E$69</f>
        <v>0</v>
      </c>
      <c r="R2" s="43">
        <f>DailyStats!$B$72</f>
        <v>12.904999999999999</v>
      </c>
      <c r="S2" s="40">
        <f>DailyStats!$D$72</f>
        <v>40413</v>
      </c>
      <c r="T2" s="45">
        <f>StatSummary!$E$16</f>
        <v>1</v>
      </c>
      <c r="U2" s="43">
        <f>DailyStats!$B$73</f>
        <v>1.9219999999999999</v>
      </c>
      <c r="V2" s="18">
        <f>DailyStats!$D$73</f>
        <v>40408</v>
      </c>
      <c r="W2" s="45">
        <f>StatSummary!$E$17</f>
        <v>1</v>
      </c>
      <c r="X2" s="50">
        <f>DailyStats!$E$73</f>
        <v>0</v>
      </c>
      <c r="Y2" s="41">
        <f>DailyStats!$F$73</f>
        <v>0</v>
      </c>
      <c r="Z2" s="43">
        <f>StatSummary!$B$20</f>
        <v>13.603583333332599</v>
      </c>
      <c r="AB2" s="52">
        <f>MWAT!$F$4</f>
        <v>40415</v>
      </c>
      <c r="AC2" s="45">
        <f>StatSummary!$E$20</f>
        <v>1</v>
      </c>
      <c r="AD2" s="41">
        <f>MWAT!$F$5</f>
        <v>0</v>
      </c>
      <c r="AE2" s="43">
        <f>StatSummary!$B$21</f>
        <v>18.179428571428598</v>
      </c>
      <c r="AF2" s="41"/>
      <c r="AG2" s="41">
        <f>MWMT!$F$4</f>
        <v>40375</v>
      </c>
      <c r="AH2" s="45">
        <f>StatSummary!$E$21</f>
        <v>1</v>
      </c>
      <c r="AI2" s="41">
        <f>MWMT!$F$5</f>
        <v>0</v>
      </c>
      <c r="AJ2" s="53">
        <f>DailyStats!$B$75</f>
        <v>0</v>
      </c>
      <c r="AK2" s="53">
        <f>DailyStats!$B$74</f>
        <v>0</v>
      </c>
      <c r="AL2" s="38" t="s">
        <v>102</v>
      </c>
      <c r="AM2" s="53"/>
      <c r="AN2" s="38" t="s">
        <v>102</v>
      </c>
      <c r="AO2" s="53"/>
      <c r="AP2" s="53"/>
      <c r="AQ2" s="53"/>
      <c r="AR2" s="53"/>
      <c r="AS2" s="53"/>
      <c r="AT2" s="53"/>
      <c r="AU2" s="53"/>
      <c r="AV2" s="53"/>
      <c r="AW2" s="53"/>
      <c r="AX2" s="53"/>
      <c r="AY2" s="53"/>
      <c r="AZ2" s="53"/>
      <c r="BA2" s="53"/>
      <c r="BB2" s="53"/>
      <c r="BC2" s="53"/>
      <c r="BD2" s="53"/>
      <c r="BE2" s="53"/>
      <c r="BF2" s="53"/>
      <c r="BG2" s="53"/>
      <c r="BH2" s="38" t="s">
        <v>102</v>
      </c>
      <c r="BI2" s="38" t="s">
        <v>102</v>
      </c>
      <c r="BJ2" s="53"/>
      <c r="BK2" s="53"/>
      <c r="BL2" s="53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4"/>
  <sheetViews>
    <sheetView workbookViewId="0"/>
  </sheetViews>
  <sheetFormatPr defaultRowHeight="15" x14ac:dyDescent="0.25"/>
  <cols>
    <col min="2" max="2" width="25.7109375" bestFit="1" customWidth="1"/>
    <col min="3" max="3" width="12.5703125" bestFit="1" customWidth="1"/>
    <col min="4" max="4" width="10.28515625" bestFit="1" customWidth="1"/>
    <col min="5" max="5" width="8.42578125" bestFit="1" customWidth="1"/>
    <col min="6" max="6" width="16.7109375" bestFit="1" customWidth="1"/>
    <col min="7" max="7" width="15.85546875" bestFit="1" customWidth="1"/>
    <col min="8" max="8" width="14.7109375" bestFit="1" customWidth="1"/>
    <col min="9" max="10" width="22.140625" bestFit="1" customWidth="1"/>
    <col min="11" max="13" width="22.140625" customWidth="1"/>
    <col min="14" max="16" width="21.85546875" bestFit="1" customWidth="1"/>
    <col min="17" max="19" width="12" bestFit="1" customWidth="1"/>
    <col min="20" max="20" width="12" customWidth="1"/>
    <col min="21" max="24" width="12.42578125" bestFit="1" customWidth="1"/>
  </cols>
  <sheetData>
    <row r="1" spans="1:24" x14ac:dyDescent="0.25">
      <c r="A1" s="36" t="s">
        <v>38</v>
      </c>
      <c r="B1" s="36" t="s">
        <v>39</v>
      </c>
      <c r="C1" s="36" t="s">
        <v>40</v>
      </c>
      <c r="D1" s="36" t="s">
        <v>41</v>
      </c>
      <c r="E1" s="36" t="s">
        <v>42</v>
      </c>
      <c r="F1" s="36" t="s">
        <v>43</v>
      </c>
      <c r="G1" s="36" t="s">
        <v>44</v>
      </c>
      <c r="H1" s="37" t="s">
        <v>103</v>
      </c>
      <c r="I1" s="37" t="s">
        <v>104</v>
      </c>
      <c r="J1" s="37" t="s">
        <v>105</v>
      </c>
      <c r="K1" s="37" t="s">
        <v>121</v>
      </c>
      <c r="L1" s="37" t="s">
        <v>122</v>
      </c>
      <c r="M1" s="37" t="s">
        <v>123</v>
      </c>
      <c r="N1" s="37" t="s">
        <v>124</v>
      </c>
      <c r="O1" s="37" t="s">
        <v>125</v>
      </c>
      <c r="P1" s="37" t="s">
        <v>126</v>
      </c>
      <c r="Q1" s="37" t="s">
        <v>106</v>
      </c>
      <c r="R1" s="37" t="s">
        <v>107</v>
      </c>
      <c r="S1" s="37" t="s">
        <v>108</v>
      </c>
      <c r="T1" s="37" t="s">
        <v>112</v>
      </c>
      <c r="U1" s="37" t="s">
        <v>109</v>
      </c>
      <c r="V1" s="37" t="s">
        <v>110</v>
      </c>
      <c r="W1" s="37" t="s">
        <v>111</v>
      </c>
      <c r="X1" s="37" t="s">
        <v>113</v>
      </c>
    </row>
    <row r="2" spans="1:24" x14ac:dyDescent="0.25">
      <c r="A2" s="38" t="str">
        <f>StatSummary!$B$3</f>
        <v>prw</v>
      </c>
      <c r="B2" s="38" t="str">
        <f>StatSummary!$B$7</f>
        <v>prw10a_1150629_Summary</v>
      </c>
      <c r="C2" s="38" t="str">
        <f>StatSummary!$B$2</f>
        <v>Prairie Creek at Wolf</v>
      </c>
      <c r="D2" s="38">
        <f>StatSummary!$A$1</f>
        <v>2010</v>
      </c>
      <c r="E2" s="38" t="str">
        <f>StatSummary!$B$4</f>
        <v>Air</v>
      </c>
      <c r="F2" s="39">
        <f>StatSummary!$B$9</f>
        <v>40360</v>
      </c>
      <c r="G2" s="40">
        <f>StatSummary!$C$9</f>
        <v>40421</v>
      </c>
      <c r="H2" s="17">
        <f>DailyStats!$F$69</f>
        <v>0</v>
      </c>
      <c r="I2" s="34">
        <f>DailyStats!$E$72</f>
        <v>0</v>
      </c>
      <c r="J2" s="34">
        <f>DailyStats!$F$72</f>
        <v>0</v>
      </c>
      <c r="K2" s="34">
        <f>DailyStats!$G$72</f>
        <v>0</v>
      </c>
      <c r="L2" s="34">
        <f>DailyStats!$H$72</f>
        <v>0</v>
      </c>
      <c r="M2" s="34">
        <f>DailyStats!$I$72</f>
        <v>0</v>
      </c>
      <c r="N2" s="34">
        <f>DailyStats!$G$73</f>
        <v>0</v>
      </c>
      <c r="O2" s="34">
        <f>DailyStats!$H$73</f>
        <v>0</v>
      </c>
      <c r="P2" s="34">
        <f>DailyStats!$I$73</f>
        <v>0</v>
      </c>
      <c r="Q2" s="41">
        <f>MWAT!$F$6</f>
        <v>0</v>
      </c>
      <c r="R2" s="41">
        <f>MWAT!$F$7</f>
        <v>0</v>
      </c>
      <c r="S2" s="41">
        <f>MWAT!$F$8</f>
        <v>0</v>
      </c>
      <c r="T2" s="41">
        <f>MWAT!$F$9</f>
        <v>0</v>
      </c>
      <c r="U2" s="42">
        <f>MWMT!$F$6</f>
        <v>0</v>
      </c>
      <c r="V2" s="41">
        <f>MWMT!$F$7</f>
        <v>0</v>
      </c>
      <c r="W2" s="41">
        <f>MWMT!$F$8</f>
        <v>0</v>
      </c>
      <c r="X2" s="41">
        <f>MWMT!$F$9</f>
        <v>0</v>
      </c>
    </row>
    <row r="3" spans="1:24" x14ac:dyDescent="0.25">
      <c r="A3" s="35"/>
      <c r="B3" s="35"/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  <c r="O3" s="35"/>
      <c r="P3" s="35"/>
      <c r="Q3" s="35"/>
      <c r="R3" s="35"/>
      <c r="S3" s="35"/>
      <c r="T3" s="35"/>
      <c r="U3" s="35"/>
      <c r="V3" s="35"/>
      <c r="W3" s="35"/>
      <c r="X3" s="35"/>
    </row>
    <row r="4" spans="1:24" x14ac:dyDescent="0.25">
      <c r="A4" s="35"/>
      <c r="B4" s="35"/>
      <c r="C4" s="35"/>
      <c r="D4" s="35"/>
      <c r="E4" s="35"/>
      <c r="F4" s="35"/>
      <c r="G4" s="35"/>
      <c r="H4" s="35"/>
      <c r="I4" s="35"/>
      <c r="J4" s="35"/>
      <c r="K4" s="35"/>
      <c r="L4" s="35"/>
      <c r="M4" s="35"/>
      <c r="N4" s="35"/>
      <c r="O4" s="35"/>
      <c r="P4" s="35"/>
      <c r="Q4" s="35"/>
      <c r="R4" s="35"/>
      <c r="S4" s="35"/>
      <c r="T4" s="35"/>
      <c r="U4" s="35"/>
      <c r="V4" s="35"/>
      <c r="W4" s="35"/>
      <c r="X4" s="3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StatSummary</vt:lpstr>
      <vt:lpstr>DailyStats</vt:lpstr>
      <vt:lpstr>Plots</vt:lpstr>
      <vt:lpstr>MWAT</vt:lpstr>
      <vt:lpstr>MWMT</vt:lpstr>
      <vt:lpstr>Import_Data</vt:lpstr>
      <vt:lpstr>Import_ImportNewParameterColumn</vt:lpstr>
    </vt:vector>
  </TitlesOfParts>
  <Company>National Park Service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Jason Padgett</dc:creator>
  <cp:lastModifiedBy>Baker-De Kater, Rachel</cp:lastModifiedBy>
  <cp:lastPrinted>2014-04-11T22:47:53Z</cp:lastPrinted>
  <dcterms:created xsi:type="dcterms:W3CDTF">2014-04-10T19:57:54Z</dcterms:created>
  <dcterms:modified xsi:type="dcterms:W3CDTF">2017-04-19T18:03:39Z</dcterms:modified>
</cp:coreProperties>
</file>