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</definedNames>
  <calcPr calcId="145621"/>
</workbook>
</file>

<file path=xl/calcChain.xml><?xml version="1.0" encoding="utf-8"?>
<calcChain xmlns="http://schemas.openxmlformats.org/spreadsheetml/2006/main">
  <c r="F1" i="3" l="1"/>
  <c r="E22" i="1" l="1"/>
  <c r="E23" i="1"/>
  <c r="B8" i="1"/>
  <c r="A2" i="2" l="1"/>
  <c r="E19" i="1"/>
  <c r="E18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89" i="2" l="1"/>
  <c r="AJ2" i="8" s="1"/>
  <c r="B88" i="2"/>
  <c r="AK2" i="8" s="1"/>
  <c r="B87" i="2"/>
  <c r="B86" i="2"/>
  <c r="B85" i="2"/>
  <c r="B17" i="1" s="1"/>
  <c r="H2" i="8" s="1"/>
  <c r="B79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<sst xmlns="http://schemas.openxmlformats.org/spreadsheetml/2006/main" count="167" uniqueCount="142">
  <si>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</si>
  <si>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</si>
  <si>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</si>
  <si>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</si>
  <si>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</si>
  <si>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</si>
  <si>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</si>
  <si>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</si>
  <si>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</si>
  <si>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</si>
  <si>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</si>
  <si>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</si>
  <si>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</si>
  <si>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</si>
  <si>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</si>
  <si>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</si>
  <si>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</si>
  <si>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</si>
  <si>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</si>
  <si>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</si>
  <si>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</si>
  <si>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</si>
  <si>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</si>
  <si>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</si>
  <si>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</si>
  <si>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</si>
  <si>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</si>
  <si>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</si>
  <si>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</si>
  <si>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</si>
  <si>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</si>
  <si>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</si>
  <si>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</si>
  <si>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</si>
  <si>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</si>
  <si>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</si>
  <si>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</si>
  <si>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</si>
  <si>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</si>
  <si>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</si>
  <si>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</si>
  <si>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</si>
  <si>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</si>
  <si>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</si>
  <si>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</si>
  <si>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</si>
  <si>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</si>
  <si>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</si>
  <si>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</si>
  <si>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</si>
  <si>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</si>
  <si>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</si>
  <si>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</si>
  <si>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</si>
  <si>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</si>
  <si>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</si>
  <si>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</si>
  <si>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</si>
  <si>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</si>
  <si>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</si>
  <si>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</si>
  <si>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</si>
  <si>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</si>
  <si>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</si>
  <si>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</si>
  <si>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</si>
  <si>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</si>
  <si>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</si>
  <si>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</si>
  <si>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</si>
  <si>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</si>
  <si>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</si>
  <si>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</si>
  <si>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</si>
  <si>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</si>
  <si>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</si>
  <si>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</si>
  <si>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</si>
  <si>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</si>
  <si>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</si>
  <si>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</si>
  <si>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</si>
  <si>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</si>
  <si>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</si>
  <si>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</si>
  <si>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</si>
  <si>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</si>
  <si>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</si>
  <si>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</si>
  <si>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</si>
  <si>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</si>
  <si>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</si>
  <si>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</si>
  <si>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</si>
  <si>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</si>
  <si>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</si>
  <si>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</si>
  <si>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</si>
  <si>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</si>
  <si>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</si>
  <si>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</si>
  <si>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</si>
  <si>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</si>
  <si>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</si>
  <si>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</si>
  <si>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</si>
  <si>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</si>
  <si>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</si>
  <si>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</si>
  <si>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</si>
  <si>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</si>
  <si>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</si>
  <si>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</si>
  <si>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</si>
  <si>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</si>
  <si>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</si>
  <si>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</si>
  <si>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</si>
  <si>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</si>
  <si>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</si>
  <si>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</si>
  <si>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</si>
  <si>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</si>
  <si>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</si>
  <si>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</si>
  <si>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</si>
  <si>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</si>
  <si>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</si>
  <si>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</si>
  <si>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</si>
  <si>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</si>
  <si>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</si>
  <si>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</si>
  <si>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</si>
  <si>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</si>
  <si>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</si>
  <si>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</si>
  <si>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</si>
  <si>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</si>
  <si>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</si>
  <si>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lmsf</t>
  </si>
  <si>
    <t xml:space="preserve">Lost Man Creek South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</si>
</sst>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lmsf16w1 -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12.3</c:v>
                </c:pt>
                <c:pt idx="1">
                  <c:v>12.3</c:v>
                </c:pt>
                <c:pt idx="2">
                  <c:v>12.4</c:v>
                </c:pt>
                <c:pt idx="3">
                  <c:v>12.4</c:v>
                </c:pt>
                <c:pt idx="4">
                  <c:v>12.3</c:v>
                </c:pt>
                <c:pt idx="5">
                  <c:v>12.4</c:v>
                </c:pt>
                <c:pt idx="6">
                  <c:v>12.3</c:v>
                </c:pt>
                <c:pt idx="7">
                  <c:v>12.3</c:v>
                </c:pt>
                <c:pt idx="8">
                  <c:v>12.4</c:v>
                </c:pt>
                <c:pt idx="9">
                  <c:v>12.5</c:v>
                </c:pt>
                <c:pt idx="10">
                  <c:v>12.5</c:v>
                </c:pt>
                <c:pt idx="11">
                  <c:v>12.5</c:v>
                </c:pt>
                <c:pt idx="12">
                  <c:v>12.6</c:v>
                </c:pt>
                <c:pt idx="13">
                  <c:v>12.6</c:v>
                </c:pt>
                <c:pt idx="14">
                  <c:v>12.7</c:v>
                </c:pt>
                <c:pt idx="15">
                  <c:v>12.7</c:v>
                </c:pt>
                <c:pt idx="16">
                  <c:v>12.7</c:v>
                </c:pt>
                <c:pt idx="17">
                  <c:v>12.6</c:v>
                </c:pt>
                <c:pt idx="18">
                  <c:v>12.7</c:v>
                </c:pt>
                <c:pt idx="19">
                  <c:v>12.8</c:v>
                </c:pt>
                <c:pt idx="20">
                  <c:v>12.7</c:v>
                </c:pt>
                <c:pt idx="21">
                  <c:v>12.8</c:v>
                </c:pt>
                <c:pt idx="22">
                  <c:v>12.8</c:v>
                </c:pt>
                <c:pt idx="23">
                  <c:v>12.8</c:v>
                </c:pt>
                <c:pt idx="24">
                  <c:v>12.9</c:v>
                </c:pt>
                <c:pt idx="25">
                  <c:v>12.9</c:v>
                </c:pt>
                <c:pt idx="26">
                  <c:v>12.9</c:v>
                </c:pt>
                <c:pt idx="27">
                  <c:v>12.9</c:v>
                </c:pt>
                <c:pt idx="28">
                  <c:v>13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12.9</c:v>
                </c:pt>
                <c:pt idx="45">
                  <c:v>12.9</c:v>
                </c:pt>
                <c:pt idx="46">
                  <c:v>13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12.9</c:v>
                </c:pt>
                <c:pt idx="51">
                  <c:v>12.9</c:v>
                </c:pt>
                <c:pt idx="52">
                  <c:v>12.9</c:v>
                </c:pt>
                <c:pt idx="53">
                  <c:v>12.9</c:v>
                </c:pt>
                <c:pt idx="54">
                  <c:v>12.8</c:v>
                </c:pt>
                <c:pt idx="55">
                  <c:v>12.8</c:v>
                </c:pt>
                <c:pt idx="56">
                  <c:v>12.8</c:v>
                </c:pt>
                <c:pt idx="57">
                  <c:v>12.9</c:v>
                </c:pt>
                <c:pt idx="58">
                  <c:v>12.8</c:v>
                </c:pt>
                <c:pt idx="59">
                  <c:v>12.9</c:v>
                </c:pt>
                <c:pt idx="60">
                  <c:v>12.9</c:v>
                </c:pt>
                <c:pt idx="61">
                  <c:v>12.8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12.15</c:v>
                </c:pt>
                <c:pt idx="1">
                  <c:v>12.164999999999999</c:v>
                </c:pt>
                <c:pt idx="2">
                  <c:v>12.208</c:v>
                </c:pt>
                <c:pt idx="3">
                  <c:v>12.180999999999999</c:v>
                </c:pt>
                <c:pt idx="4">
                  <c:v>12.167</c:v>
                </c:pt>
                <c:pt idx="5">
                  <c:v>12.185</c:v>
                </c:pt>
                <c:pt idx="6">
                  <c:v>12.233000000000001</c:v>
                </c:pt>
                <c:pt idx="7">
                  <c:v>12.252000000000001</c:v>
                </c:pt>
                <c:pt idx="8">
                  <c:v>12.356</c:v>
                </c:pt>
                <c:pt idx="9">
                  <c:v>12.425000000000001</c:v>
                </c:pt>
                <c:pt idx="10">
                  <c:v>12.387</c:v>
                </c:pt>
                <c:pt idx="11">
                  <c:v>12.420999999999999</c:v>
                </c:pt>
                <c:pt idx="12">
                  <c:v>12.425000000000001</c:v>
                </c:pt>
                <c:pt idx="13">
                  <c:v>12.468999999999999</c:v>
                </c:pt>
                <c:pt idx="14">
                  <c:v>12.483000000000001</c:v>
                </c:pt>
                <c:pt idx="15">
                  <c:v>12.483000000000001</c:v>
                </c:pt>
                <c:pt idx="16">
                  <c:v>12.56</c:v>
                </c:pt>
                <c:pt idx="17">
                  <c:v>12.6</c:v>
                </c:pt>
                <c:pt idx="18">
                  <c:v>12.637</c:v>
                </c:pt>
                <c:pt idx="19">
                  <c:v>12.6</c:v>
                </c:pt>
                <c:pt idx="20">
                  <c:v>12.669</c:v>
                </c:pt>
                <c:pt idx="21">
                  <c:v>12.680999999999999</c:v>
                </c:pt>
                <c:pt idx="22">
                  <c:v>12.669</c:v>
                </c:pt>
                <c:pt idx="23">
                  <c:v>12.679</c:v>
                </c:pt>
                <c:pt idx="24">
                  <c:v>12.738</c:v>
                </c:pt>
                <c:pt idx="25">
                  <c:v>12.75</c:v>
                </c:pt>
                <c:pt idx="26">
                  <c:v>12.754</c:v>
                </c:pt>
                <c:pt idx="27">
                  <c:v>12.773</c:v>
                </c:pt>
                <c:pt idx="28">
                  <c:v>12.846</c:v>
                </c:pt>
                <c:pt idx="29">
                  <c:v>12.846</c:v>
                </c:pt>
                <c:pt idx="30">
                  <c:v>12.821</c:v>
                </c:pt>
                <c:pt idx="31">
                  <c:v>12.813000000000001</c:v>
                </c:pt>
                <c:pt idx="32">
                  <c:v>12.804</c:v>
                </c:pt>
                <c:pt idx="33">
                  <c:v>12.817</c:v>
                </c:pt>
                <c:pt idx="34">
                  <c:v>12.829000000000001</c:v>
                </c:pt>
                <c:pt idx="35">
                  <c:v>12.808</c:v>
                </c:pt>
                <c:pt idx="36">
                  <c:v>12.794</c:v>
                </c:pt>
                <c:pt idx="37">
                  <c:v>12.776999999999999</c:v>
                </c:pt>
                <c:pt idx="38">
                  <c:v>12.869</c:v>
                </c:pt>
                <c:pt idx="39">
                  <c:v>12.869</c:v>
                </c:pt>
                <c:pt idx="40">
                  <c:v>12.821</c:v>
                </c:pt>
                <c:pt idx="41">
                  <c:v>12.842000000000001</c:v>
                </c:pt>
                <c:pt idx="42">
                  <c:v>12.8</c:v>
                </c:pt>
                <c:pt idx="43">
                  <c:v>12.765000000000001</c:v>
                </c:pt>
                <c:pt idx="44">
                  <c:v>12.733000000000001</c:v>
                </c:pt>
                <c:pt idx="45">
                  <c:v>12.762</c:v>
                </c:pt>
                <c:pt idx="46">
                  <c:v>12.776999999999999</c:v>
                </c:pt>
                <c:pt idx="47">
                  <c:v>12.773</c:v>
                </c:pt>
                <c:pt idx="48">
                  <c:v>12.773</c:v>
                </c:pt>
                <c:pt idx="49">
                  <c:v>12.794</c:v>
                </c:pt>
                <c:pt idx="50">
                  <c:v>12.742000000000001</c:v>
                </c:pt>
                <c:pt idx="51">
                  <c:v>12.708</c:v>
                </c:pt>
                <c:pt idx="52">
                  <c:v>12.721</c:v>
                </c:pt>
                <c:pt idx="53">
                  <c:v>12.673</c:v>
                </c:pt>
                <c:pt idx="54">
                  <c:v>12.592000000000001</c:v>
                </c:pt>
                <c:pt idx="55">
                  <c:v>12.583</c:v>
                </c:pt>
                <c:pt idx="56">
                  <c:v>12.627000000000001</c:v>
                </c:pt>
                <c:pt idx="57">
                  <c:v>12.712999999999999</c:v>
                </c:pt>
                <c:pt idx="58">
                  <c:v>12.679</c:v>
                </c:pt>
                <c:pt idx="59">
                  <c:v>12.683</c:v>
                </c:pt>
                <c:pt idx="60">
                  <c:v>12.738</c:v>
                </c:pt>
                <c:pt idx="61">
                  <c:v>12.67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12.1</c:v>
                </c:pt>
                <c:pt idx="1">
                  <c:v>12.1</c:v>
                </c:pt>
                <c:pt idx="2">
                  <c:v>12.1</c:v>
                </c:pt>
                <c:pt idx="3">
                  <c:v>12.1</c:v>
                </c:pt>
                <c:pt idx="4">
                  <c:v>12.1</c:v>
                </c:pt>
                <c:pt idx="5">
                  <c:v>12.1</c:v>
                </c:pt>
                <c:pt idx="6">
                  <c:v>12.2</c:v>
                </c:pt>
                <c:pt idx="7">
                  <c:v>12.2</c:v>
                </c:pt>
                <c:pt idx="8">
                  <c:v>12.3</c:v>
                </c:pt>
                <c:pt idx="9">
                  <c:v>12.4</c:v>
                </c:pt>
                <c:pt idx="10">
                  <c:v>12.3</c:v>
                </c:pt>
                <c:pt idx="11">
                  <c:v>12.4</c:v>
                </c:pt>
                <c:pt idx="12">
                  <c:v>12.3</c:v>
                </c:pt>
                <c:pt idx="13">
                  <c:v>12.4</c:v>
                </c:pt>
                <c:pt idx="14">
                  <c:v>12.4</c:v>
                </c:pt>
                <c:pt idx="15">
                  <c:v>12.4</c:v>
                </c:pt>
                <c:pt idx="16">
                  <c:v>12.5</c:v>
                </c:pt>
                <c:pt idx="17">
                  <c:v>12.6</c:v>
                </c:pt>
                <c:pt idx="18">
                  <c:v>12.6</c:v>
                </c:pt>
                <c:pt idx="19">
                  <c:v>12.5</c:v>
                </c:pt>
                <c:pt idx="20">
                  <c:v>12.6</c:v>
                </c:pt>
                <c:pt idx="21">
                  <c:v>12.6</c:v>
                </c:pt>
                <c:pt idx="22">
                  <c:v>12.6</c:v>
                </c:pt>
                <c:pt idx="23">
                  <c:v>12.6</c:v>
                </c:pt>
                <c:pt idx="24">
                  <c:v>12.7</c:v>
                </c:pt>
                <c:pt idx="25">
                  <c:v>12.7</c:v>
                </c:pt>
                <c:pt idx="26">
                  <c:v>12.7</c:v>
                </c:pt>
                <c:pt idx="27">
                  <c:v>12.7</c:v>
                </c:pt>
                <c:pt idx="28">
                  <c:v>12.7</c:v>
                </c:pt>
                <c:pt idx="29">
                  <c:v>12.8</c:v>
                </c:pt>
                <c:pt idx="30">
                  <c:v>12.7</c:v>
                </c:pt>
                <c:pt idx="31">
                  <c:v>12.7</c:v>
                </c:pt>
                <c:pt idx="32">
                  <c:v>12.7</c:v>
                </c:pt>
                <c:pt idx="33">
                  <c:v>12.7</c:v>
                </c:pt>
                <c:pt idx="34">
                  <c:v>12.7</c:v>
                </c:pt>
                <c:pt idx="35">
                  <c:v>12.7</c:v>
                </c:pt>
                <c:pt idx="36">
                  <c:v>12.7</c:v>
                </c:pt>
                <c:pt idx="37">
                  <c:v>12.7</c:v>
                </c:pt>
                <c:pt idx="38">
                  <c:v>12.8</c:v>
                </c:pt>
                <c:pt idx="39">
                  <c:v>12.8</c:v>
                </c:pt>
                <c:pt idx="40">
                  <c:v>12.7</c:v>
                </c:pt>
                <c:pt idx="41">
                  <c:v>12.7</c:v>
                </c:pt>
                <c:pt idx="42">
                  <c:v>12.7</c:v>
                </c:pt>
                <c:pt idx="43">
                  <c:v>12.6</c:v>
                </c:pt>
                <c:pt idx="44">
                  <c:v>12.6</c:v>
                </c:pt>
                <c:pt idx="45">
                  <c:v>12.6</c:v>
                </c:pt>
                <c:pt idx="46">
                  <c:v>12.7</c:v>
                </c:pt>
                <c:pt idx="47">
                  <c:v>12.7</c:v>
                </c:pt>
                <c:pt idx="48">
                  <c:v>12.6</c:v>
                </c:pt>
                <c:pt idx="49">
                  <c:v>12.7</c:v>
                </c:pt>
                <c:pt idx="50">
                  <c:v>12.6</c:v>
                </c:pt>
                <c:pt idx="51">
                  <c:v>12.6</c:v>
                </c:pt>
                <c:pt idx="52">
                  <c:v>12.6</c:v>
                </c:pt>
                <c:pt idx="53">
                  <c:v>12.5</c:v>
                </c:pt>
                <c:pt idx="54">
                  <c:v>12.4</c:v>
                </c:pt>
                <c:pt idx="55">
                  <c:v>12.4</c:v>
                </c:pt>
                <c:pt idx="56">
                  <c:v>12.5</c:v>
                </c:pt>
                <c:pt idx="57">
                  <c:v>12.6</c:v>
                </c:pt>
                <c:pt idx="58">
                  <c:v>12.6</c:v>
                </c:pt>
                <c:pt idx="59">
                  <c:v>12.6</c:v>
                </c:pt>
                <c:pt idx="60">
                  <c:v>12.6</c:v>
                </c:pt>
                <c:pt idx="61">
                  <c:v>12.6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517440"/>
        <c:axId val="191518976"/>
      </c:scatterChart>
      <c:valAx>
        <c:axId val="19151744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18976"/>
        <c:crosses val="autoZero"/>
        <c:crossBetween val="midCat"/>
      </c:valAx>
      <c:valAx>
        <c:axId val="191518976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1744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4152303878681833"/>
          <c:w val="0.13073264383871824"/>
          <c:h val="0.3261081948089822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lmsf16w1 -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0.2</c:v>
                </c:pt>
                <c:pt idx="1">
                  <c:v>0.2</c:v>
                </c:pt>
                <c:pt idx="2">
                  <c:v>0.3</c:v>
                </c:pt>
                <c:pt idx="3">
                  <c:v>0.3</c:v>
                </c:pt>
                <c:pt idx="4">
                  <c:v>0.2</c:v>
                </c:pt>
                <c:pt idx="5">
                  <c:v>0.3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0.1</c:v>
                </c:pt>
                <c:pt idx="12">
                  <c:v>0.3</c:v>
                </c:pt>
                <c:pt idx="13">
                  <c:v>0.2</c:v>
                </c:pt>
                <c:pt idx="14">
                  <c:v>0.3</c:v>
                </c:pt>
                <c:pt idx="15">
                  <c:v>0.3</c:v>
                </c:pt>
                <c:pt idx="16">
                  <c:v>0.2</c:v>
                </c:pt>
                <c:pt idx="17">
                  <c:v>0</c:v>
                </c:pt>
                <c:pt idx="18">
                  <c:v>0.1</c:v>
                </c:pt>
                <c:pt idx="19">
                  <c:v>0.3</c:v>
                </c:pt>
                <c:pt idx="20">
                  <c:v>0.1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0.3</c:v>
                </c:pt>
                <c:pt idx="29">
                  <c:v>0.2</c:v>
                </c:pt>
                <c:pt idx="30">
                  <c:v>0.3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0.3</c:v>
                </c:pt>
                <c:pt idx="35">
                  <c:v>0.3</c:v>
                </c:pt>
                <c:pt idx="36">
                  <c:v>0.3</c:v>
                </c:pt>
                <c:pt idx="37">
                  <c:v>0.3</c:v>
                </c:pt>
                <c:pt idx="38">
                  <c:v>0.2</c:v>
                </c:pt>
                <c:pt idx="39">
                  <c:v>0.2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0.4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>
                  <c:v>0.3</c:v>
                </c:pt>
                <c:pt idx="48">
                  <c:v>0.4</c:v>
                </c:pt>
                <c:pt idx="49">
                  <c:v>0.3</c:v>
                </c:pt>
                <c:pt idx="5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0.4</c:v>
                </c:pt>
                <c:pt idx="54">
                  <c:v>0.4</c:v>
                </c:pt>
                <c:pt idx="55">
                  <c:v>0.4</c:v>
                </c:pt>
                <c:pt idx="56">
                  <c:v>0.3</c:v>
                </c:pt>
                <c:pt idx="57">
                  <c:v>0.3</c:v>
                </c:pt>
                <c:pt idx="58">
                  <c:v>0.2</c:v>
                </c:pt>
                <c:pt idx="59">
                  <c:v>0.3</c:v>
                </c:pt>
                <c:pt idx="60">
                  <c:v>0.3</c:v>
                </c:pt>
                <c:pt idx="61">
                  <c:v>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11872"/>
        <c:axId val="113205248"/>
      </c:scatterChart>
      <c:valAx>
        <c:axId val="19891187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205248"/>
        <c:crosses val="autoZero"/>
        <c:crossBetween val="midCat"/>
      </c:valAx>
      <c:valAx>
        <c:axId val="113205248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89118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lmsf16w1 -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12.342857142857101</c:v>
                </c:pt>
                <c:pt idx="1">
                  <c:v>12.342857142857101</c:v>
                </c:pt>
                <c:pt idx="2">
                  <c:v>12.3571428571429</c:v>
                </c:pt>
                <c:pt idx="3">
                  <c:v>12.3714285714286</c:v>
                </c:pt>
                <c:pt idx="4">
                  <c:v>12.3857142857143</c:v>
                </c:pt>
                <c:pt idx="5">
                  <c:v>12.4142857142857</c:v>
                </c:pt>
                <c:pt idx="6">
                  <c:v>12.4428571428571</c:v>
                </c:pt>
                <c:pt idx="7">
                  <c:v>12.4857142857143</c:v>
                </c:pt>
                <c:pt idx="8">
                  <c:v>12.5428571428571</c:v>
                </c:pt>
                <c:pt idx="9">
                  <c:v>12.5857142857143</c:v>
                </c:pt>
                <c:pt idx="10">
                  <c:v>12.6142857142857</c:v>
                </c:pt>
                <c:pt idx="11">
                  <c:v>12.6285714285714</c:v>
                </c:pt>
                <c:pt idx="12">
                  <c:v>12.657142857142899</c:v>
                </c:pt>
                <c:pt idx="13">
                  <c:v>12.685714285714299</c:v>
                </c:pt>
                <c:pt idx="14">
                  <c:v>12.7</c:v>
                </c:pt>
                <c:pt idx="15">
                  <c:v>12.714285714285699</c:v>
                </c:pt>
                <c:pt idx="16">
                  <c:v>12.728571428571399</c:v>
                </c:pt>
                <c:pt idx="17">
                  <c:v>12.742857142857099</c:v>
                </c:pt>
                <c:pt idx="18">
                  <c:v>12.785714285714301</c:v>
                </c:pt>
                <c:pt idx="19">
                  <c:v>12.814285714285701</c:v>
                </c:pt>
                <c:pt idx="20">
                  <c:v>12.828571428571401</c:v>
                </c:pt>
                <c:pt idx="21">
                  <c:v>12.8571428571429</c:v>
                </c:pt>
                <c:pt idx="22">
                  <c:v>12.8857142857143</c:v>
                </c:pt>
                <c:pt idx="23">
                  <c:v>12.9142857142857</c:v>
                </c:pt>
                <c:pt idx="24">
                  <c:v>12.9428571428571</c:v>
                </c:pt>
                <c:pt idx="25">
                  <c:v>12.9571428571429</c:v>
                </c:pt>
                <c:pt idx="26">
                  <c:v>12.9714285714286</c:v>
                </c:pt>
                <c:pt idx="27">
                  <c:v>12.9857142857143</c:v>
                </c:pt>
                <c:pt idx="28">
                  <c:v>13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12.9857142857143</c:v>
                </c:pt>
                <c:pt idx="39">
                  <c:v>12.9714285714286</c:v>
                </c:pt>
                <c:pt idx="40">
                  <c:v>12.9714285714286</c:v>
                </c:pt>
                <c:pt idx="41">
                  <c:v>12.9714285714286</c:v>
                </c:pt>
                <c:pt idx="42">
                  <c:v>12.9714285714286</c:v>
                </c:pt>
                <c:pt idx="43">
                  <c:v>12.9714285714286</c:v>
                </c:pt>
                <c:pt idx="44">
                  <c:v>12.9571428571429</c:v>
                </c:pt>
                <c:pt idx="45">
                  <c:v>12.9571428571429</c:v>
                </c:pt>
                <c:pt idx="46">
                  <c:v>12.9571428571429</c:v>
                </c:pt>
                <c:pt idx="47">
                  <c:v>12.9428571428571</c:v>
                </c:pt>
                <c:pt idx="48">
                  <c:v>12.9142857142857</c:v>
                </c:pt>
                <c:pt idx="49">
                  <c:v>12.8857142857143</c:v>
                </c:pt>
                <c:pt idx="50">
                  <c:v>12.8571428571429</c:v>
                </c:pt>
                <c:pt idx="51">
                  <c:v>12.8571428571429</c:v>
                </c:pt>
                <c:pt idx="52">
                  <c:v>12.842857142857101</c:v>
                </c:pt>
                <c:pt idx="53">
                  <c:v>12.842857142857101</c:v>
                </c:pt>
                <c:pt idx="54">
                  <c:v>12.842857142857101</c:v>
                </c:pt>
                <c:pt idx="55">
                  <c:v>12.842857142857101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12.184226190476201</c:v>
                </c:pt>
                <c:pt idx="1">
                  <c:v>12.1988095238095</c:v>
                </c:pt>
                <c:pt idx="2">
                  <c:v>12.226190476190499</c:v>
                </c:pt>
                <c:pt idx="3">
                  <c:v>12.257142857142901</c:v>
                </c:pt>
                <c:pt idx="4">
                  <c:v>12.2866071428571</c:v>
                </c:pt>
                <c:pt idx="5">
                  <c:v>12.3229166666667</c:v>
                </c:pt>
                <c:pt idx="6">
                  <c:v>12.3571428571429</c:v>
                </c:pt>
                <c:pt idx="7">
                  <c:v>12.3907738095238</c:v>
                </c:pt>
                <c:pt idx="8">
                  <c:v>12.423809523809499</c:v>
                </c:pt>
                <c:pt idx="9">
                  <c:v>12.441964285714301</c:v>
                </c:pt>
                <c:pt idx="10">
                  <c:v>12.461309523809501</c:v>
                </c:pt>
                <c:pt idx="11">
                  <c:v>12.491666666666699</c:v>
                </c:pt>
                <c:pt idx="12">
                  <c:v>12.522619047618999</c:v>
                </c:pt>
                <c:pt idx="13">
                  <c:v>12.547619047618999</c:v>
                </c:pt>
                <c:pt idx="14">
                  <c:v>12.576190476190501</c:v>
                </c:pt>
                <c:pt idx="15">
                  <c:v>12.6044642857143</c:v>
                </c:pt>
                <c:pt idx="16">
                  <c:v>12.630952380952399</c:v>
                </c:pt>
                <c:pt idx="17">
                  <c:v>12.647916666666699</c:v>
                </c:pt>
                <c:pt idx="18">
                  <c:v>12.6675595238095</c:v>
                </c:pt>
                <c:pt idx="19">
                  <c:v>12.683630952381</c:v>
                </c:pt>
                <c:pt idx="20">
                  <c:v>12.7056547619048</c:v>
                </c:pt>
                <c:pt idx="21">
                  <c:v>12.720535714285701</c:v>
                </c:pt>
                <c:pt idx="22">
                  <c:v>12.744047619047601</c:v>
                </c:pt>
                <c:pt idx="23">
                  <c:v>12.7693452380952</c:v>
                </c:pt>
                <c:pt idx="24">
                  <c:v>12.789583333333301</c:v>
                </c:pt>
                <c:pt idx="25">
                  <c:v>12.800297619047599</c:v>
                </c:pt>
                <c:pt idx="26">
                  <c:v>12.808035714285699</c:v>
                </c:pt>
                <c:pt idx="27">
                  <c:v>12.816964285714301</c:v>
                </c:pt>
                <c:pt idx="28">
                  <c:v>12.824999999999999</c:v>
                </c:pt>
                <c:pt idx="29">
                  <c:v>12.819642857142901</c:v>
                </c:pt>
                <c:pt idx="30">
                  <c:v>12.812202380952399</c:v>
                </c:pt>
                <c:pt idx="31">
                  <c:v>12.8059523809524</c:v>
                </c:pt>
                <c:pt idx="32">
                  <c:v>12.8139880952381</c:v>
                </c:pt>
                <c:pt idx="33">
                  <c:v>12.8232142857143</c:v>
                </c:pt>
                <c:pt idx="34">
                  <c:v>12.8238095238095</c:v>
                </c:pt>
                <c:pt idx="35">
                  <c:v>12.8255952380952</c:v>
                </c:pt>
                <c:pt idx="36">
                  <c:v>12.8244047619048</c:v>
                </c:pt>
                <c:pt idx="37">
                  <c:v>12.8202380952381</c:v>
                </c:pt>
                <c:pt idx="38">
                  <c:v>12.8139880952381</c:v>
                </c:pt>
                <c:pt idx="39">
                  <c:v>12.798809523809499</c:v>
                </c:pt>
                <c:pt idx="40">
                  <c:v>12.785714285714301</c:v>
                </c:pt>
                <c:pt idx="41">
                  <c:v>12.7788690476191</c:v>
                </c:pt>
                <c:pt idx="42">
                  <c:v>12.769047619047599</c:v>
                </c:pt>
                <c:pt idx="43">
                  <c:v>12.7681547619048</c:v>
                </c:pt>
                <c:pt idx="44">
                  <c:v>12.764880952381001</c:v>
                </c:pt>
                <c:pt idx="45">
                  <c:v>12.7613095238095</c:v>
                </c:pt>
                <c:pt idx="46">
                  <c:v>12.7553571428571</c:v>
                </c:pt>
                <c:pt idx="47">
                  <c:v>12.740476190476199</c:v>
                </c:pt>
                <c:pt idx="48">
                  <c:v>12.7145833333333</c:v>
                </c:pt>
                <c:pt idx="49">
                  <c:v>12.6875</c:v>
                </c:pt>
                <c:pt idx="50">
                  <c:v>12.663690476190499</c:v>
                </c:pt>
                <c:pt idx="51">
                  <c:v>12.659523809523799</c:v>
                </c:pt>
                <c:pt idx="52">
                  <c:v>12.655357142857101</c:v>
                </c:pt>
                <c:pt idx="53">
                  <c:v>12.65</c:v>
                </c:pt>
                <c:pt idx="54">
                  <c:v>12.6592261904762</c:v>
                </c:pt>
                <c:pt idx="55">
                  <c:v>12.6703545548654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42880"/>
        <c:axId val="113244416"/>
      </c:scatterChart>
      <c:valAx>
        <c:axId val="11324288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244416"/>
        <c:crosses val="autoZero"/>
        <c:crossBetween val="midCat"/>
      </c:valAx>
      <c:valAx>
        <c:axId val="113244416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2428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600075</xdr:colOff>
      <xdr:row>39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381750" cy="287654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6</xdr:col>
      <xdr:colOff>514349</xdr:colOff>
      <xdr:row>50</xdr:row>
      <xdr:rowOff>0</xdr:rowOff>
    </xdr:to>
    <xdr:sp macro="" textlink="">
      <xdr:nvSpPr>
        <xdr:cNvPr id="5" name="TextBox 4"/>
        <xdr:cNvSpPr txBox="1"/>
      </xdr:nvSpPr>
      <xdr:spPr>
        <a:xfrm>
          <a:off x="0" y="7696200"/>
          <a:ext cx="6296024" cy="188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5</xdr:col>
      <xdr:colOff>476250</xdr:colOff>
      <xdr:row>106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24250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>
      <selection activeCell="B2" sqref="B2"/>
    </sheetView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63" t="s">
        <v>139</v>
      </c>
      <c r="C1" s="63"/>
      <c r="D1" s="63"/>
      <c r="E1" s="63"/>
      <c r="F1" s="63"/>
      <c r="G1" s="63"/>
    </row>
    <row r="2" spans="1:7" x14ac:dyDescent="0.25">
      <c r="A2" s="1" t="s">
        <v>0</v>
      </c>
      <c r="B2" s="48" t="s">
        <v>141</v>
      </c>
    </row>
    <row r="3" spans="1:7" x14ac:dyDescent="0.25">
      <c r="A3" s="1" t="s">
        <v>1</v>
      </c>
      <c r="B3" s="48" t="s">
        <v>140</v>
      </c>
    </row>
    <row r="4" spans="1:7" x14ac:dyDescent="0.25">
      <c r="A4" s="1" t="s">
        <v>2</v>
      </c>
      <c r="B4" s="48" t="s">
        <v>138</v>
      </c>
    </row>
    <row r="5" spans="1:7" x14ac:dyDescent="0.25">
      <c r="A5" s="1" t="s">
        <v>3</v>
      </c>
      <c r="B5" s="48">
        <v>10404735</v>
      </c>
    </row>
    <row r="6" spans="1:7" x14ac:dyDescent="0.25">
      <c r="A6" s="1" t="s">
        <v>129</v>
      </c>
      <c r="B6" s="48">
        <v>1</v>
      </c>
    </row>
    <row r="7" spans="1:7" x14ac:dyDescent="0.25">
      <c r="A7" s="1" t="s">
        <v>4</v>
      </c>
      <c r="B7" s="48">
        <v>9997784</v>
      </c>
    </row>
    <row r="8" spans="1:7" x14ac:dyDescent="0.25">
      <c r="A8" s="1" t="s">
        <v>5</v>
      </c>
      <c r="B8" t="str">
        <f>B3&amp;"16"&amp;"w"&amp;B6&amp;"_"&amp;B5&amp;"_Summary"</f>
        <v>lmsf16w1_10404735_Summary</v>
      </c>
    </row>
    <row r="10" spans="1:7" x14ac:dyDescent="0.25">
      <c r="A10" s="1" t="s">
        <v>6</v>
      </c>
      <c r="B10" s="58">
        <v>42552</v>
      </c>
      <c r="C10" s="58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59" t="s">
        <v>37</v>
      </c>
    </row>
    <row r="15" spans="1:7" x14ac:dyDescent="0.25">
      <c r="A15" s="5" t="s">
        <v>40</v>
      </c>
      <c r="B15" s="22">
        <f>DailyStats!B70</f>
        <v>12.1</v>
      </c>
      <c r="C15" s="51">
        <f>DailyStats!D70</f>
        <v>42552</v>
      </c>
      <c r="D15" s="52"/>
      <c r="E15" s="53">
        <v>61</v>
      </c>
      <c r="F15" s="14"/>
    </row>
    <row r="16" spans="1:7" x14ac:dyDescent="0.25">
      <c r="A16" s="5" t="s">
        <v>44</v>
      </c>
      <c r="B16" s="22">
        <f>DailyStats!B79</f>
        <v>13</v>
      </c>
      <c r="C16" s="51">
        <f>DailyStats!D79</f>
        <v>42580.583333333336</v>
      </c>
      <c r="D16" s="52"/>
      <c r="E16" s="53">
        <v>36</v>
      </c>
      <c r="F16" s="14"/>
    </row>
    <row r="17" spans="1:6" x14ac:dyDescent="0.25">
      <c r="A17" s="5" t="s">
        <v>43</v>
      </c>
      <c r="B17" s="22">
        <f>DailyStats!B85</f>
        <v>12.628419354838703</v>
      </c>
      <c r="C17" s="54"/>
      <c r="D17" s="52"/>
      <c r="E17" s="53"/>
    </row>
    <row r="18" spans="1:6" x14ac:dyDescent="0.25">
      <c r="A18" s="5" t="s">
        <v>42</v>
      </c>
      <c r="B18" s="22">
        <f>DailyStats!B86</f>
        <v>0.4</v>
      </c>
      <c r="C18" s="55">
        <f>DailyStats!D86</f>
        <v>42595</v>
      </c>
      <c r="D18" s="52"/>
      <c r="E18" s="53">
        <f>COUNT(DailyStats!D86:W86)</f>
        <v>5</v>
      </c>
      <c r="F18" s="14"/>
    </row>
    <row r="19" spans="1:6" x14ac:dyDescent="0.25">
      <c r="A19" s="5" t="s">
        <v>41</v>
      </c>
      <c r="B19" s="22">
        <f>DailyStats!B87</f>
        <v>0</v>
      </c>
      <c r="C19" s="55">
        <f>DailyStats!D87</f>
        <v>42569</v>
      </c>
      <c r="D19" s="52"/>
      <c r="E19" s="53">
        <f>COUNT(DailyStats!D87:W87)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12.8255952380952</v>
      </c>
      <c r="C22" s="56">
        <f>MWAT!F4</f>
        <v>42581</v>
      </c>
      <c r="D22" s="52"/>
      <c r="E22" s="57">
        <f>COUNT(MWAT!F4:F104)</f>
        <v>24</v>
      </c>
      <c r="F22" s="14"/>
    </row>
    <row r="23" spans="1:6" x14ac:dyDescent="0.25">
      <c r="A23" s="5" t="s">
        <v>46</v>
      </c>
      <c r="B23" s="22">
        <f>MWMT!E4</f>
        <v>13</v>
      </c>
      <c r="C23" s="56">
        <f>MWMT!F4</f>
        <v>42583</v>
      </c>
      <c r="D23" s="52"/>
      <c r="E23" s="57">
        <f>COUNT(MWMT!F4:F104)</f>
        <v>22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L92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0" max="10" width="10.5703125" bestFit="1" customWidth="1"/>
  </cols>
  <sheetData>
    <row r="1" spans="1:9" ht="21" x14ac:dyDescent="0.35">
      <c r="A1" s="64" t="s">
        <v>38</v>
      </c>
      <c r="B1" s="64"/>
      <c r="C1" s="64"/>
      <c r="D1" s="64"/>
    </row>
    <row r="2" spans="1:9" x14ac:dyDescent="0.25">
      <c r="A2" s="47" t="str">
        <f>LEFT(StatSummary!B8, LEN(StatSummary!B8)-8)&amp;"_DailyStats.csv"</f>
        <v>lmsf16w1_10404735_DailyStats.csv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12.1</v>
      </c>
      <c r="C4" s="23">
        <v>12.3</v>
      </c>
      <c r="D4" s="23">
        <v>12.15</v>
      </c>
      <c r="E4" s="23">
        <v>0.2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12.1</v>
      </c>
      <c r="C5" s="23">
        <v>12.3</v>
      </c>
      <c r="D5" s="23">
        <v>12.164999999999999</v>
      </c>
      <c r="E5" s="23">
        <v>0.2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12.1</v>
      </c>
      <c r="C6" s="23">
        <v>12.4</v>
      </c>
      <c r="D6" s="23">
        <v>12.208</v>
      </c>
      <c r="E6" s="23">
        <v>0.3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12.1</v>
      </c>
      <c r="C7" s="23">
        <v>12.4</v>
      </c>
      <c r="D7" s="23">
        <v>12.180999999999999</v>
      </c>
      <c r="E7" s="23">
        <v>0.3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12.1</v>
      </c>
      <c r="C8" s="23">
        <v>12.3</v>
      </c>
      <c r="D8" s="23">
        <v>12.167</v>
      </c>
      <c r="E8" s="23">
        <v>0.2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12.1</v>
      </c>
      <c r="C9" s="23">
        <v>12.4</v>
      </c>
      <c r="D9" s="23">
        <v>12.185</v>
      </c>
      <c r="E9" s="23">
        <v>0.3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12.2</v>
      </c>
      <c r="C10" s="23">
        <v>12.3</v>
      </c>
      <c r="D10" s="23">
        <v>12.233000000000001</v>
      </c>
      <c r="E10" s="23">
        <v>0.1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12.2</v>
      </c>
      <c r="C11" s="23">
        <v>12.3</v>
      </c>
      <c r="D11" s="23">
        <v>12.252000000000001</v>
      </c>
      <c r="E11" s="23">
        <v>0.1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12.3</v>
      </c>
      <c r="C12" s="23">
        <v>12.4</v>
      </c>
      <c r="D12" s="23">
        <v>12.356</v>
      </c>
      <c r="E12" s="23">
        <v>0.1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12.4</v>
      </c>
      <c r="C13" s="23">
        <v>12.5</v>
      </c>
      <c r="D13" s="23">
        <v>12.425000000000001</v>
      </c>
      <c r="E13" s="23">
        <v>0.1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12.3</v>
      </c>
      <c r="C14" s="23">
        <v>12.5</v>
      </c>
      <c r="D14" s="23">
        <v>12.387</v>
      </c>
      <c r="E14" s="23">
        <v>0.2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12.4</v>
      </c>
      <c r="C15" s="23">
        <v>12.5</v>
      </c>
      <c r="D15" s="23">
        <v>12.420999999999999</v>
      </c>
      <c r="E15" s="23">
        <v>0.1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12.3</v>
      </c>
      <c r="C16" s="23">
        <v>12.6</v>
      </c>
      <c r="D16" s="23">
        <v>12.425000000000001</v>
      </c>
      <c r="E16" s="23">
        <v>0.3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12.4</v>
      </c>
      <c r="C17" s="23">
        <v>12.6</v>
      </c>
      <c r="D17" s="23">
        <v>12.468999999999999</v>
      </c>
      <c r="E17" s="23">
        <v>0.2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12.4</v>
      </c>
      <c r="C18" s="23">
        <v>12.7</v>
      </c>
      <c r="D18" s="23">
        <v>12.483000000000001</v>
      </c>
      <c r="E18" s="23">
        <v>0.3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12.4</v>
      </c>
      <c r="C19" s="23">
        <v>12.7</v>
      </c>
      <c r="D19" s="23">
        <v>12.483000000000001</v>
      </c>
      <c r="E19" s="23">
        <v>0.3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12.5</v>
      </c>
      <c r="C20" s="23">
        <v>12.7</v>
      </c>
      <c r="D20" s="23">
        <v>12.56</v>
      </c>
      <c r="E20" s="23">
        <v>0.2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12.6</v>
      </c>
      <c r="C21" s="23">
        <v>12.6</v>
      </c>
      <c r="D21" s="23">
        <v>12.6</v>
      </c>
      <c r="E21" s="23">
        <v>0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12.6</v>
      </c>
      <c r="C22" s="23">
        <v>12.7</v>
      </c>
      <c r="D22" s="23">
        <v>12.637</v>
      </c>
      <c r="E22" s="23">
        <v>0.1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12.5</v>
      </c>
      <c r="C23" s="23">
        <v>12.8</v>
      </c>
      <c r="D23" s="23">
        <v>12.6</v>
      </c>
      <c r="E23" s="23">
        <v>0.3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12.6</v>
      </c>
      <c r="C24" s="23">
        <v>12.7</v>
      </c>
      <c r="D24" s="23">
        <v>12.669</v>
      </c>
      <c r="E24" s="23">
        <v>0.1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12.6</v>
      </c>
      <c r="C25" s="23">
        <v>12.8</v>
      </c>
      <c r="D25" s="23">
        <v>12.680999999999999</v>
      </c>
      <c r="E25" s="23">
        <v>0.2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12.6</v>
      </c>
      <c r="C26" s="23">
        <v>12.8</v>
      </c>
      <c r="D26" s="23">
        <v>12.669</v>
      </c>
      <c r="E26" s="23">
        <v>0.2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12.6</v>
      </c>
      <c r="C27" s="23">
        <v>12.8</v>
      </c>
      <c r="D27" s="23">
        <v>12.679</v>
      </c>
      <c r="E27" s="23">
        <v>0.2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12.7</v>
      </c>
      <c r="C28" s="23">
        <v>12.9</v>
      </c>
      <c r="D28" s="23">
        <v>12.738</v>
      </c>
      <c r="E28" s="23">
        <v>0.2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12.7</v>
      </c>
      <c r="C29" s="23">
        <v>12.9</v>
      </c>
      <c r="D29" s="23">
        <v>12.75</v>
      </c>
      <c r="E29" s="23">
        <v>0.2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12.7</v>
      </c>
      <c r="C30" s="23">
        <v>12.9</v>
      </c>
      <c r="D30" s="23">
        <v>12.754</v>
      </c>
      <c r="E30" s="23">
        <v>0.2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12.7</v>
      </c>
      <c r="C31" s="23">
        <v>12.9</v>
      </c>
      <c r="D31" s="23">
        <v>12.773</v>
      </c>
      <c r="E31" s="23">
        <v>0.2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12.7</v>
      </c>
      <c r="C32" s="23">
        <v>13</v>
      </c>
      <c r="D32" s="23">
        <v>12.846</v>
      </c>
      <c r="E32" s="23">
        <v>0.3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12.8</v>
      </c>
      <c r="C33" s="23">
        <v>13</v>
      </c>
      <c r="D33" s="23">
        <v>12.846</v>
      </c>
      <c r="E33" s="23">
        <v>0.2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12.7</v>
      </c>
      <c r="C34" s="23">
        <v>13</v>
      </c>
      <c r="D34" s="23">
        <v>12.821</v>
      </c>
      <c r="E34" s="23">
        <v>0.3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12.7</v>
      </c>
      <c r="C35" s="23">
        <v>13</v>
      </c>
      <c r="D35" s="23">
        <v>12.813000000000001</v>
      </c>
      <c r="E35" s="23">
        <v>0.3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12.7</v>
      </c>
      <c r="C36" s="23">
        <v>13</v>
      </c>
      <c r="D36" s="23">
        <v>12.804</v>
      </c>
      <c r="E36" s="23">
        <v>0.3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12.7</v>
      </c>
      <c r="C37" s="23">
        <v>13</v>
      </c>
      <c r="D37" s="23">
        <v>12.817</v>
      </c>
      <c r="E37" s="23">
        <v>0.3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12.7</v>
      </c>
      <c r="C38" s="23">
        <v>13</v>
      </c>
      <c r="D38" s="23">
        <v>12.829000000000001</v>
      </c>
      <c r="E38" s="23">
        <v>0.3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12.7</v>
      </c>
      <c r="C39" s="23">
        <v>13</v>
      </c>
      <c r="D39" s="23">
        <v>12.808</v>
      </c>
      <c r="E39" s="23">
        <v>0.3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12.7</v>
      </c>
      <c r="C40" s="23">
        <v>13</v>
      </c>
      <c r="D40" s="23">
        <v>12.794</v>
      </c>
      <c r="E40" s="23">
        <v>0.3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12.7</v>
      </c>
      <c r="C41" s="23">
        <v>13</v>
      </c>
      <c r="D41" s="23">
        <v>12.776999999999999</v>
      </c>
      <c r="E41" s="23">
        <v>0.3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12.8</v>
      </c>
      <c r="C42" s="23">
        <v>13</v>
      </c>
      <c r="D42" s="23">
        <v>12.869</v>
      </c>
      <c r="E42" s="23">
        <v>0.2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12.8</v>
      </c>
      <c r="C43" s="23">
        <v>13</v>
      </c>
      <c r="D43" s="23">
        <v>12.869</v>
      </c>
      <c r="E43" s="23">
        <v>0.2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12.7</v>
      </c>
      <c r="C44" s="23">
        <v>13</v>
      </c>
      <c r="D44" s="23">
        <v>12.821</v>
      </c>
      <c r="E44" s="23">
        <v>0.3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12.7</v>
      </c>
      <c r="C45" s="23">
        <v>13</v>
      </c>
      <c r="D45" s="23">
        <v>12.842000000000001</v>
      </c>
      <c r="E45" s="23">
        <v>0.3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12.7</v>
      </c>
      <c r="C46" s="23">
        <v>13</v>
      </c>
      <c r="D46" s="23">
        <v>12.8</v>
      </c>
      <c r="E46" s="23">
        <v>0.3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12.6</v>
      </c>
      <c r="C47" s="23">
        <v>13</v>
      </c>
      <c r="D47" s="23">
        <v>12.765000000000001</v>
      </c>
      <c r="E47" s="23">
        <v>0.4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12.6</v>
      </c>
      <c r="C48" s="23">
        <v>12.9</v>
      </c>
      <c r="D48" s="23">
        <v>12.733000000000001</v>
      </c>
      <c r="E48" s="23">
        <v>0.3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12.6</v>
      </c>
      <c r="C49" s="23">
        <v>12.9</v>
      </c>
      <c r="D49" s="23">
        <v>12.762</v>
      </c>
      <c r="E49" s="23">
        <v>0.3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12.7</v>
      </c>
      <c r="C50" s="23">
        <v>13</v>
      </c>
      <c r="D50" s="23">
        <v>12.776999999999999</v>
      </c>
      <c r="E50" s="23">
        <v>0.3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12.7</v>
      </c>
      <c r="C51" s="23">
        <v>13</v>
      </c>
      <c r="D51" s="23">
        <v>12.773</v>
      </c>
      <c r="E51" s="23">
        <v>0.3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12.6</v>
      </c>
      <c r="C52" s="23">
        <v>13</v>
      </c>
      <c r="D52" s="23">
        <v>12.773</v>
      </c>
      <c r="E52" s="23">
        <v>0.4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12.7</v>
      </c>
      <c r="C53" s="23">
        <v>13</v>
      </c>
      <c r="D53" s="23">
        <v>12.794</v>
      </c>
      <c r="E53" s="23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12.6</v>
      </c>
      <c r="C54" s="23">
        <v>12.9</v>
      </c>
      <c r="D54" s="23">
        <v>12.742000000000001</v>
      </c>
      <c r="E54" s="23">
        <v>0.3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12.6</v>
      </c>
      <c r="C55" s="23">
        <v>12.9</v>
      </c>
      <c r="D55" s="23">
        <v>12.708</v>
      </c>
      <c r="E55" s="23">
        <v>0.3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12.6</v>
      </c>
      <c r="C56" s="23">
        <v>12.9</v>
      </c>
      <c r="D56" s="23">
        <v>12.721</v>
      </c>
      <c r="E56" s="23">
        <v>0.3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12.5</v>
      </c>
      <c r="C57" s="23">
        <v>12.9</v>
      </c>
      <c r="D57" s="23">
        <v>12.673</v>
      </c>
      <c r="E57" s="23">
        <v>0.4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12.4</v>
      </c>
      <c r="C58" s="23">
        <v>12.8</v>
      </c>
      <c r="D58" s="23">
        <v>12.592000000000001</v>
      </c>
      <c r="E58" s="23">
        <v>0.4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12.4</v>
      </c>
      <c r="C59" s="23">
        <v>12.8</v>
      </c>
      <c r="D59" s="23">
        <v>12.583</v>
      </c>
      <c r="E59" s="23">
        <v>0.4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12.5</v>
      </c>
      <c r="C60" s="23">
        <v>12.8</v>
      </c>
      <c r="D60" s="23">
        <v>12.627000000000001</v>
      </c>
      <c r="E60" s="23">
        <v>0.3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12.6</v>
      </c>
      <c r="C61" s="23">
        <v>12.9</v>
      </c>
      <c r="D61" s="23">
        <v>12.712999999999999</v>
      </c>
      <c r="E61" s="23">
        <v>0.3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12.6</v>
      </c>
      <c r="C62" s="23">
        <v>12.8</v>
      </c>
      <c r="D62" s="23">
        <v>12.679</v>
      </c>
      <c r="E62" s="23">
        <v>0.2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12.6</v>
      </c>
      <c r="C63" s="23">
        <v>12.9</v>
      </c>
      <c r="D63" s="23">
        <v>12.683</v>
      </c>
      <c r="E63" s="23">
        <v>0.3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12.6</v>
      </c>
      <c r="C64" s="23">
        <v>12.9</v>
      </c>
      <c r="D64" s="23">
        <v>12.738</v>
      </c>
      <c r="E64" s="23">
        <v>0.3</v>
      </c>
      <c r="F64">
        <v>0</v>
      </c>
      <c r="G64">
        <v>0</v>
      </c>
      <c r="H64">
        <v>24</v>
      </c>
      <c r="I64">
        <v>1</v>
      </c>
    </row>
    <row r="65" spans="1:64" x14ac:dyDescent="0.25">
      <c r="A65" s="6">
        <v>42613</v>
      </c>
      <c r="B65" s="23">
        <v>12.6</v>
      </c>
      <c r="C65" s="23">
        <v>12.8</v>
      </c>
      <c r="D65" s="23">
        <v>12.67</v>
      </c>
      <c r="E65" s="23">
        <v>0.2</v>
      </c>
      <c r="F65">
        <v>0</v>
      </c>
      <c r="G65">
        <v>0</v>
      </c>
      <c r="H65">
        <v>24</v>
      </c>
      <c r="I65">
        <v>0.95799999999999996</v>
      </c>
    </row>
    <row r="68" spans="1:64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64" x14ac:dyDescent="0.25">
      <c r="D69" s="1" t="s">
        <v>16</v>
      </c>
    </row>
    <row r="70" spans="1:64" x14ac:dyDescent="0.25">
      <c r="A70" s="9" t="s">
        <v>17</v>
      </c>
      <c r="B70" s="10">
        <f>MIN(B4:B65)</f>
        <v>12.1</v>
      </c>
      <c r="C70" s="11" t="s">
        <v>18</v>
      </c>
      <c r="D70" s="61">
        <v>42552</v>
      </c>
      <c r="E70" s="61">
        <v>42552.041666666664</v>
      </c>
      <c r="F70" s="61">
        <v>42552.083333333336</v>
      </c>
      <c r="G70" s="61">
        <v>42552.125</v>
      </c>
      <c r="H70" s="61">
        <v>42552.166666666664</v>
      </c>
      <c r="I70" s="61">
        <v>42552.208333333336</v>
      </c>
      <c r="J70" s="61">
        <v>42552.25</v>
      </c>
    </row>
    <row r="71" spans="1:64" x14ac:dyDescent="0.25">
      <c r="A71" s="9"/>
      <c r="B71" s="10"/>
      <c r="C71" s="11"/>
      <c r="D71" s="61">
        <v>42552.291666666664</v>
      </c>
      <c r="E71" s="61">
        <v>42552.333333333336</v>
      </c>
      <c r="F71" s="61">
        <v>42552.375</v>
      </c>
      <c r="G71" s="61">
        <v>42552.416666666664</v>
      </c>
      <c r="H71" s="61">
        <v>42552.458333333336</v>
      </c>
      <c r="I71" s="61">
        <v>42552.5</v>
      </c>
      <c r="J71" s="61">
        <v>42552.958333333336</v>
      </c>
      <c r="BF71" s="61"/>
      <c r="BG71" s="61"/>
      <c r="BH71" s="61"/>
      <c r="BI71" s="61"/>
      <c r="BJ71" s="61"/>
      <c r="BK71" s="61"/>
      <c r="BL71" s="61"/>
    </row>
    <row r="72" spans="1:64" x14ac:dyDescent="0.25">
      <c r="A72" s="9"/>
      <c r="B72" s="10"/>
      <c r="C72" s="11"/>
      <c r="D72" s="61">
        <v>42553</v>
      </c>
      <c r="E72" s="61">
        <v>42553.041666666664</v>
      </c>
      <c r="F72" s="61">
        <v>42553.083333333336</v>
      </c>
      <c r="G72" s="61">
        <v>42553.125</v>
      </c>
      <c r="H72" s="61">
        <v>42553.166666666664</v>
      </c>
      <c r="I72" s="61">
        <v>42553.208333333336</v>
      </c>
      <c r="J72" s="61">
        <v>42553.25</v>
      </c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</row>
    <row r="73" spans="1:64" x14ac:dyDescent="0.25">
      <c r="A73" s="9"/>
      <c r="B73" s="10"/>
      <c r="C73" s="11"/>
      <c r="D73" s="61">
        <v>42553.291666666664</v>
      </c>
      <c r="E73" s="61">
        <v>42553.333333333336</v>
      </c>
      <c r="F73" s="61">
        <v>42553.375</v>
      </c>
      <c r="G73" s="61">
        <v>42553.416666666664</v>
      </c>
      <c r="H73" s="61">
        <v>42553.458333333336</v>
      </c>
      <c r="I73" s="61">
        <v>42554.208333333336</v>
      </c>
      <c r="J73" s="61">
        <v>42554.25</v>
      </c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</row>
    <row r="74" spans="1:64" x14ac:dyDescent="0.25">
      <c r="A74" s="9"/>
      <c r="B74" s="10"/>
      <c r="C74" s="11"/>
      <c r="D74" s="61">
        <v>42554.291666666664</v>
      </c>
      <c r="E74" s="61">
        <v>42555.083333333336</v>
      </c>
      <c r="F74" s="61">
        <v>42555.125</v>
      </c>
      <c r="G74" s="61">
        <v>42555.166666666664</v>
      </c>
      <c r="H74" s="61">
        <v>42555.208333333336</v>
      </c>
      <c r="I74" s="61">
        <v>42555.25</v>
      </c>
      <c r="J74" s="61">
        <v>42555.291666666664</v>
      </c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</row>
    <row r="75" spans="1:64" x14ac:dyDescent="0.25">
      <c r="A75" s="9"/>
      <c r="B75" s="10"/>
      <c r="C75" s="11"/>
      <c r="D75" s="61">
        <v>42555.333333333336</v>
      </c>
      <c r="E75" s="61">
        <v>42555.375</v>
      </c>
      <c r="F75" s="61">
        <v>42555.416666666664</v>
      </c>
      <c r="G75" s="61">
        <v>42556</v>
      </c>
      <c r="H75" s="61">
        <v>42556.041666666664</v>
      </c>
      <c r="I75" s="61">
        <v>42556.083333333336</v>
      </c>
      <c r="J75" s="61">
        <v>42556.125</v>
      </c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</row>
    <row r="76" spans="1:64" x14ac:dyDescent="0.25">
      <c r="A76" s="9"/>
      <c r="B76" s="10"/>
      <c r="C76" s="11"/>
      <c r="D76" s="61">
        <v>42556.166666666664</v>
      </c>
      <c r="E76" s="61">
        <v>42556.208333333336</v>
      </c>
      <c r="F76" s="61">
        <v>42556.25</v>
      </c>
      <c r="G76" s="61">
        <v>42556.291666666664</v>
      </c>
      <c r="H76" s="61">
        <v>42556.333333333336</v>
      </c>
      <c r="I76" s="61">
        <v>42556.375</v>
      </c>
      <c r="J76" s="61">
        <v>42556.416666666664</v>
      </c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</row>
    <row r="77" spans="1:64" x14ac:dyDescent="0.25">
      <c r="A77" s="9"/>
      <c r="B77" s="10"/>
      <c r="C77" s="11"/>
      <c r="D77" s="61">
        <v>42556.458333333336</v>
      </c>
      <c r="E77" s="61">
        <v>42557</v>
      </c>
      <c r="F77" s="61">
        <v>42557.041666666664</v>
      </c>
      <c r="G77" s="61">
        <v>42557.083333333336</v>
      </c>
      <c r="H77" s="61">
        <v>42557.125</v>
      </c>
      <c r="I77" s="61">
        <v>42557.166666666664</v>
      </c>
      <c r="J77" s="61">
        <v>42557.208333333336</v>
      </c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  <c r="BJ77" s="61"/>
      <c r="BK77" s="61"/>
      <c r="BL77" s="61"/>
    </row>
    <row r="78" spans="1:64" x14ac:dyDescent="0.25">
      <c r="A78" s="9"/>
      <c r="B78" s="10"/>
      <c r="C78" s="11"/>
      <c r="D78" s="61">
        <v>42557.25</v>
      </c>
      <c r="E78" s="61">
        <v>42557.291666666664</v>
      </c>
      <c r="F78" s="61">
        <v>42557.333333333336</v>
      </c>
      <c r="G78" s="61">
        <v>42557.375</v>
      </c>
      <c r="H78" s="61">
        <v>42557.416666666664</v>
      </c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</row>
    <row r="79" spans="1:64" x14ac:dyDescent="0.25">
      <c r="A79" s="9" t="s">
        <v>19</v>
      </c>
      <c r="B79" s="10">
        <f>MAX(C4:C65)</f>
        <v>13</v>
      </c>
      <c r="C79" s="11" t="s">
        <v>18</v>
      </c>
      <c r="D79" s="61">
        <v>42580.583333333336</v>
      </c>
      <c r="E79" s="61">
        <v>42580.625</v>
      </c>
      <c r="F79" s="61">
        <v>42581.583333333336</v>
      </c>
      <c r="G79" s="61">
        <v>42581.625</v>
      </c>
      <c r="H79" s="61">
        <v>42582.583333333336</v>
      </c>
      <c r="I79" s="61">
        <v>42582.625</v>
      </c>
      <c r="J79" s="61">
        <v>42583.583333333336</v>
      </c>
    </row>
    <row r="80" spans="1:64" x14ac:dyDescent="0.25">
      <c r="A80" s="9"/>
      <c r="B80" s="10"/>
      <c r="C80" s="11"/>
      <c r="D80" s="61">
        <v>42583.625</v>
      </c>
      <c r="E80" s="61">
        <v>42584.583333333336</v>
      </c>
      <c r="F80" s="61">
        <v>42584.625</v>
      </c>
      <c r="G80" s="61">
        <v>42585.583333333336</v>
      </c>
      <c r="H80" s="61">
        <v>42585.625</v>
      </c>
      <c r="I80" s="61">
        <v>42586.583333333336</v>
      </c>
      <c r="J80" s="61">
        <v>42586.625</v>
      </c>
      <c r="AG80" s="61"/>
      <c r="AH80" s="61"/>
      <c r="AI80" s="61"/>
      <c r="AJ80" s="61"/>
      <c r="AK80" s="61"/>
      <c r="AL80" s="61"/>
      <c r="AM80" s="61"/>
    </row>
    <row r="81" spans="1:39" x14ac:dyDescent="0.25">
      <c r="A81" s="9"/>
      <c r="B81" s="10"/>
      <c r="C81" s="11"/>
      <c r="D81" s="61">
        <v>42587.583333333336</v>
      </c>
      <c r="E81" s="61">
        <v>42587.625</v>
      </c>
      <c r="F81" s="61">
        <v>42588.583333333336</v>
      </c>
      <c r="G81" s="61">
        <v>42588.625</v>
      </c>
      <c r="H81" s="61">
        <v>42589.583333333336</v>
      </c>
      <c r="I81" s="61">
        <v>42590.541666666664</v>
      </c>
      <c r="J81" s="61">
        <v>42590.583333333336</v>
      </c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</row>
    <row r="82" spans="1:39" x14ac:dyDescent="0.25">
      <c r="A82" s="9"/>
      <c r="B82" s="10"/>
      <c r="C82" s="11"/>
      <c r="D82" s="61">
        <v>42590.625</v>
      </c>
      <c r="E82" s="61">
        <v>42591.541666666664</v>
      </c>
      <c r="F82" s="61">
        <v>42591.583333333336</v>
      </c>
      <c r="G82" s="61">
        <v>42591.625</v>
      </c>
      <c r="H82" s="61">
        <v>42591.666666666664</v>
      </c>
      <c r="I82" s="61">
        <v>42592.583333333336</v>
      </c>
      <c r="J82" s="61">
        <v>42592.625</v>
      </c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x14ac:dyDescent="0.25">
      <c r="A83" s="9"/>
      <c r="B83" s="10"/>
      <c r="C83" s="11"/>
      <c r="D83" s="61">
        <v>42593.583333333336</v>
      </c>
      <c r="E83" s="61">
        <v>42593.625</v>
      </c>
      <c r="F83" s="61">
        <v>42594.583333333336</v>
      </c>
      <c r="G83" s="61">
        <v>42595.583333333336</v>
      </c>
      <c r="H83" s="61">
        <v>42598.583333333336</v>
      </c>
      <c r="I83" s="61">
        <v>42599.583333333336</v>
      </c>
      <c r="J83" s="61">
        <v>42600.583333333336</v>
      </c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x14ac:dyDescent="0.25">
      <c r="A84" s="9"/>
      <c r="B84" s="10"/>
      <c r="C84" s="11"/>
      <c r="D84" s="61">
        <v>42601.583333333336</v>
      </c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x14ac:dyDescent="0.25">
      <c r="A85" s="9" t="s">
        <v>20</v>
      </c>
      <c r="B85" s="10">
        <f>AVERAGE(D4:D65)</f>
        <v>12.628419354838703</v>
      </c>
      <c r="C85" s="11" t="s">
        <v>18</v>
      </c>
      <c r="D85" s="18"/>
      <c r="E85" s="18"/>
      <c r="F85" s="18"/>
      <c r="G85" s="19"/>
      <c r="H85" s="20"/>
      <c r="I85" s="20"/>
    </row>
    <row r="86" spans="1:39" x14ac:dyDescent="0.25">
      <c r="A86" s="9" t="s">
        <v>21</v>
      </c>
      <c r="B86" s="10">
        <f>MAX(E4:E65)</f>
        <v>0.4</v>
      </c>
      <c r="C86" s="11" t="s">
        <v>18</v>
      </c>
      <c r="D86" s="60">
        <v>42595</v>
      </c>
      <c r="E86" s="60">
        <v>42600</v>
      </c>
      <c r="F86" s="60">
        <v>42605</v>
      </c>
      <c r="G86" s="60">
        <v>42606</v>
      </c>
      <c r="H86" s="60">
        <v>42607</v>
      </c>
      <c r="I86" s="21"/>
      <c r="J86" s="14"/>
      <c r="K86" s="21"/>
      <c r="L86" s="21"/>
      <c r="M86" s="21"/>
      <c r="N86" s="21"/>
      <c r="O86" s="21"/>
      <c r="P86" s="21"/>
      <c r="Q86" s="21"/>
      <c r="R86" s="21"/>
    </row>
    <row r="87" spans="1:39" x14ac:dyDescent="0.25">
      <c r="A87" s="9" t="s">
        <v>22</v>
      </c>
      <c r="B87" s="10">
        <f>MIN(E4:E65)</f>
        <v>0</v>
      </c>
      <c r="C87" s="11" t="s">
        <v>18</v>
      </c>
      <c r="D87" s="60">
        <v>42569</v>
      </c>
      <c r="E87" s="21"/>
      <c r="F87" s="21"/>
      <c r="G87" s="21"/>
      <c r="H87" s="21"/>
      <c r="I87" s="21"/>
      <c r="J87" s="14"/>
      <c r="K87" s="21"/>
      <c r="L87" s="21"/>
      <c r="M87" s="21"/>
      <c r="N87" s="21"/>
      <c r="O87" s="21"/>
      <c r="P87" s="21"/>
      <c r="Q87" s="21"/>
    </row>
    <row r="88" spans="1:39" x14ac:dyDescent="0.25">
      <c r="A88" s="9" t="s">
        <v>23</v>
      </c>
      <c r="B88" s="10">
        <f>SUM(G4:G65)</f>
        <v>0</v>
      </c>
      <c r="C88" s="9" t="s">
        <v>24</v>
      </c>
      <c r="D88" s="12"/>
      <c r="E88" s="12"/>
      <c r="F88" s="12"/>
      <c r="G88" s="12"/>
      <c r="H88" s="12"/>
      <c r="I88" s="12"/>
    </row>
    <row r="89" spans="1:39" x14ac:dyDescent="0.25">
      <c r="A89" s="9" t="s">
        <v>25</v>
      </c>
      <c r="B89" s="10">
        <f>SUM(I4:I65)</f>
        <v>61.957999999999998</v>
      </c>
      <c r="C89" s="9" t="s">
        <v>24</v>
      </c>
      <c r="D89" s="12"/>
      <c r="E89" s="12"/>
      <c r="F89" s="12"/>
      <c r="G89" s="12"/>
      <c r="H89" s="12"/>
      <c r="I89" s="12"/>
    </row>
    <row r="92" spans="1:39" x14ac:dyDescent="0.25">
      <c r="B92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LEFT(StatSummary!B8,LEN(StatSummary!B8)-17)</f>
        <v>lmsf16w1</v>
      </c>
      <c r="G1" t="str">
        <f>$F$1&amp;" - Daily Stream Temperature"</f>
        <v>lmsf16w1 - Daily Stream Temperature</v>
      </c>
      <c r="L1" t="str">
        <f>StatSummary!$B$4</f>
        <v>Water</v>
      </c>
    </row>
    <row r="2" spans="6:17" x14ac:dyDescent="0.25">
      <c r="G2" t="str">
        <f>$F$1&amp;" - Diurnal Range"</f>
        <v>lmsf16w1 -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lmsf16w1 -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</cols>
  <sheetData>
    <row r="1" spans="1:7" x14ac:dyDescent="0.25">
      <c r="A1" t="s">
        <v>26</v>
      </c>
      <c r="B1" t="s">
        <v>28</v>
      </c>
      <c r="D1" s="1" t="s">
        <v>30</v>
      </c>
    </row>
    <row r="2" spans="1:7" x14ac:dyDescent="0.25">
      <c r="A2" t="s">
        <v>127</v>
      </c>
      <c r="B2" s="52" t="s">
        <v>128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5" t="s">
        <v>32</v>
      </c>
      <c r="E4" s="22">
        <f>MAX(B4:B65)</f>
        <v>12.8255952380952</v>
      </c>
      <c r="F4" s="62">
        <v>42581</v>
      </c>
      <c r="G4" s="24"/>
    </row>
    <row r="5" spans="1:7" x14ac:dyDescent="0.25">
      <c r="A5" s="6">
        <v>42553</v>
      </c>
      <c r="B5" s="23"/>
      <c r="F5" s="62">
        <v>42582</v>
      </c>
    </row>
    <row r="6" spans="1:7" x14ac:dyDescent="0.25">
      <c r="A6" s="6">
        <v>42554</v>
      </c>
      <c r="B6" s="23"/>
      <c r="F6" s="62">
        <v>42583</v>
      </c>
    </row>
    <row r="7" spans="1:7" x14ac:dyDescent="0.25">
      <c r="A7" s="6">
        <v>42555</v>
      </c>
      <c r="B7" s="23"/>
      <c r="F7" s="62">
        <v>42584</v>
      </c>
    </row>
    <row r="8" spans="1:7" x14ac:dyDescent="0.25">
      <c r="A8" s="6">
        <v>42556</v>
      </c>
      <c r="B8" s="23"/>
      <c r="F8" s="62">
        <v>42585</v>
      </c>
    </row>
    <row r="9" spans="1:7" x14ac:dyDescent="0.25">
      <c r="A9" s="6">
        <v>42557</v>
      </c>
      <c r="B9" s="23"/>
      <c r="F9" s="62">
        <v>42586</v>
      </c>
    </row>
    <row r="10" spans="1:7" x14ac:dyDescent="0.25">
      <c r="A10" s="6">
        <v>42558</v>
      </c>
      <c r="B10" s="23">
        <v>12.184226190476201</v>
      </c>
      <c r="F10" s="62">
        <v>42587</v>
      </c>
    </row>
    <row r="11" spans="1:7" x14ac:dyDescent="0.25">
      <c r="A11" s="6">
        <v>42559</v>
      </c>
      <c r="B11" s="23">
        <v>12.1988095238095</v>
      </c>
      <c r="F11" s="62">
        <v>42588</v>
      </c>
    </row>
    <row r="12" spans="1:7" x14ac:dyDescent="0.25">
      <c r="A12" s="6">
        <v>42560</v>
      </c>
      <c r="B12" s="23">
        <v>12.226190476190499</v>
      </c>
      <c r="F12" s="62">
        <v>42589</v>
      </c>
    </row>
    <row r="13" spans="1:7" x14ac:dyDescent="0.25">
      <c r="A13" s="6">
        <v>42561</v>
      </c>
      <c r="B13" s="23">
        <v>12.257142857142901</v>
      </c>
      <c r="F13" s="62">
        <v>42590</v>
      </c>
    </row>
    <row r="14" spans="1:7" x14ac:dyDescent="0.25">
      <c r="A14" s="6">
        <v>42562</v>
      </c>
      <c r="B14" s="23">
        <v>12.2866071428571</v>
      </c>
      <c r="F14" s="62">
        <v>42591</v>
      </c>
    </row>
    <row r="15" spans="1:7" x14ac:dyDescent="0.25">
      <c r="A15" s="6">
        <v>42563</v>
      </c>
      <c r="B15" s="23">
        <v>12.3229166666667</v>
      </c>
      <c r="F15" s="62">
        <v>42592</v>
      </c>
    </row>
    <row r="16" spans="1:7" x14ac:dyDescent="0.25">
      <c r="A16" s="6">
        <v>42564</v>
      </c>
      <c r="B16" s="23">
        <v>12.3571428571429</v>
      </c>
      <c r="F16" s="62">
        <v>42593</v>
      </c>
    </row>
    <row r="17" spans="1:6" x14ac:dyDescent="0.25">
      <c r="A17" s="6">
        <v>42565</v>
      </c>
      <c r="B17" s="23">
        <v>12.3907738095238</v>
      </c>
      <c r="F17" s="62">
        <v>42594</v>
      </c>
    </row>
    <row r="18" spans="1:6" x14ac:dyDescent="0.25">
      <c r="A18" s="6">
        <v>42566</v>
      </c>
      <c r="B18" s="23">
        <v>12.423809523809499</v>
      </c>
      <c r="F18" s="62">
        <v>42595</v>
      </c>
    </row>
    <row r="19" spans="1:6" x14ac:dyDescent="0.25">
      <c r="A19" s="6">
        <v>42567</v>
      </c>
      <c r="B19" s="23">
        <v>12.441964285714301</v>
      </c>
      <c r="F19" s="62">
        <v>42596</v>
      </c>
    </row>
    <row r="20" spans="1:6" x14ac:dyDescent="0.25">
      <c r="A20" s="6">
        <v>42568</v>
      </c>
      <c r="B20" s="23">
        <v>12.461309523809501</v>
      </c>
      <c r="F20" s="62">
        <v>42597</v>
      </c>
    </row>
    <row r="21" spans="1:6" x14ac:dyDescent="0.25">
      <c r="A21" s="6">
        <v>42569</v>
      </c>
      <c r="B21" s="23">
        <v>12.491666666666699</v>
      </c>
      <c r="F21" s="62">
        <v>42598</v>
      </c>
    </row>
    <row r="22" spans="1:6" x14ac:dyDescent="0.25">
      <c r="A22" s="6">
        <v>42570</v>
      </c>
      <c r="B22" s="23">
        <v>12.522619047618999</v>
      </c>
      <c r="F22" s="62">
        <v>42599</v>
      </c>
    </row>
    <row r="23" spans="1:6" x14ac:dyDescent="0.25">
      <c r="A23" s="6">
        <v>42571</v>
      </c>
      <c r="B23" s="23">
        <v>12.547619047618999</v>
      </c>
      <c r="F23" s="62">
        <v>42600</v>
      </c>
    </row>
    <row r="24" spans="1:6" x14ac:dyDescent="0.25">
      <c r="A24" s="6">
        <v>42572</v>
      </c>
      <c r="B24" s="23">
        <v>12.576190476190501</v>
      </c>
      <c r="F24" s="62">
        <v>42601</v>
      </c>
    </row>
    <row r="25" spans="1:6" x14ac:dyDescent="0.25">
      <c r="A25" s="6">
        <v>42573</v>
      </c>
      <c r="B25" s="23">
        <v>12.6044642857143</v>
      </c>
      <c r="F25" s="62">
        <v>42602</v>
      </c>
    </row>
    <row r="26" spans="1:6" x14ac:dyDescent="0.25">
      <c r="A26" s="6">
        <v>42574</v>
      </c>
      <c r="B26" s="23">
        <v>12.630952380952399</v>
      </c>
      <c r="F26" s="62">
        <v>42603</v>
      </c>
    </row>
    <row r="27" spans="1:6" x14ac:dyDescent="0.25">
      <c r="A27" s="6">
        <v>42575</v>
      </c>
      <c r="B27" s="23">
        <v>12.647916666666699</v>
      </c>
      <c r="F27" s="62">
        <v>42604</v>
      </c>
    </row>
    <row r="28" spans="1:6" x14ac:dyDescent="0.25">
      <c r="A28" s="6">
        <v>42576</v>
      </c>
      <c r="B28" s="23">
        <v>12.6675595238095</v>
      </c>
    </row>
    <row r="29" spans="1:6" x14ac:dyDescent="0.25">
      <c r="A29" s="6">
        <v>42577</v>
      </c>
      <c r="B29" s="23">
        <v>12.683630952381</v>
      </c>
    </row>
    <row r="30" spans="1:6" x14ac:dyDescent="0.25">
      <c r="A30" s="6">
        <v>42578</v>
      </c>
      <c r="B30" s="23">
        <v>12.7056547619048</v>
      </c>
    </row>
    <row r="31" spans="1:6" x14ac:dyDescent="0.25">
      <c r="A31" s="6">
        <v>42579</v>
      </c>
      <c r="B31" s="23">
        <v>12.720535714285701</v>
      </c>
    </row>
    <row r="32" spans="1:6" x14ac:dyDescent="0.25">
      <c r="A32" s="6">
        <v>42580</v>
      </c>
      <c r="B32" s="23">
        <v>12.744047619047601</v>
      </c>
    </row>
    <row r="33" spans="1:2" x14ac:dyDescent="0.25">
      <c r="A33" s="6">
        <v>42581</v>
      </c>
      <c r="B33" s="23">
        <v>12.7693452380952</v>
      </c>
    </row>
    <row r="34" spans="1:2" x14ac:dyDescent="0.25">
      <c r="A34" s="6">
        <v>42582</v>
      </c>
      <c r="B34" s="23">
        <v>12.789583333333301</v>
      </c>
    </row>
    <row r="35" spans="1:2" x14ac:dyDescent="0.25">
      <c r="A35" s="6">
        <v>42583</v>
      </c>
      <c r="B35" s="23">
        <v>12.800297619047599</v>
      </c>
    </row>
    <row r="36" spans="1:2" x14ac:dyDescent="0.25">
      <c r="A36" s="6">
        <v>42584</v>
      </c>
      <c r="B36" s="23">
        <v>12.808035714285699</v>
      </c>
    </row>
    <row r="37" spans="1:2" x14ac:dyDescent="0.25">
      <c r="A37" s="6">
        <v>42585</v>
      </c>
      <c r="B37" s="23">
        <v>12.816964285714301</v>
      </c>
    </row>
    <row r="38" spans="1:2" x14ac:dyDescent="0.25">
      <c r="A38" s="6">
        <v>42586</v>
      </c>
      <c r="B38" s="23">
        <v>12.824999999999999</v>
      </c>
    </row>
    <row r="39" spans="1:2" x14ac:dyDescent="0.25">
      <c r="A39" s="6">
        <v>42587</v>
      </c>
      <c r="B39" s="23">
        <v>12.819642857142901</v>
      </c>
    </row>
    <row r="40" spans="1:2" x14ac:dyDescent="0.25">
      <c r="A40" s="6">
        <v>42588</v>
      </c>
      <c r="B40" s="23">
        <v>12.812202380952399</v>
      </c>
    </row>
    <row r="41" spans="1:2" x14ac:dyDescent="0.25">
      <c r="A41" s="6">
        <v>42589</v>
      </c>
      <c r="B41" s="23">
        <v>12.8059523809524</v>
      </c>
    </row>
    <row r="42" spans="1:2" x14ac:dyDescent="0.25">
      <c r="A42" s="6">
        <v>42590</v>
      </c>
      <c r="B42" s="23">
        <v>12.8139880952381</v>
      </c>
    </row>
    <row r="43" spans="1:2" x14ac:dyDescent="0.25">
      <c r="A43" s="6">
        <v>42591</v>
      </c>
      <c r="B43" s="23">
        <v>12.8232142857143</v>
      </c>
    </row>
    <row r="44" spans="1:2" x14ac:dyDescent="0.25">
      <c r="A44" s="6">
        <v>42592</v>
      </c>
      <c r="B44" s="23">
        <v>12.8238095238095</v>
      </c>
    </row>
    <row r="45" spans="1:2" x14ac:dyDescent="0.25">
      <c r="A45" s="6">
        <v>42593</v>
      </c>
      <c r="B45" s="23">
        <v>12.8255952380952</v>
      </c>
    </row>
    <row r="46" spans="1:2" x14ac:dyDescent="0.25">
      <c r="A46" s="6">
        <v>42594</v>
      </c>
      <c r="B46" s="23">
        <v>12.8244047619048</v>
      </c>
    </row>
    <row r="47" spans="1:2" x14ac:dyDescent="0.25">
      <c r="A47" s="6">
        <v>42595</v>
      </c>
      <c r="B47" s="23">
        <v>12.8202380952381</v>
      </c>
    </row>
    <row r="48" spans="1:2" x14ac:dyDescent="0.25">
      <c r="A48" s="6">
        <v>42596</v>
      </c>
      <c r="B48" s="23">
        <v>12.8139880952381</v>
      </c>
    </row>
    <row r="49" spans="1:2" x14ac:dyDescent="0.25">
      <c r="A49" s="6">
        <v>42597</v>
      </c>
      <c r="B49" s="23">
        <v>12.798809523809499</v>
      </c>
    </row>
    <row r="50" spans="1:2" x14ac:dyDescent="0.25">
      <c r="A50" s="6">
        <v>42598</v>
      </c>
      <c r="B50" s="23">
        <v>12.785714285714301</v>
      </c>
    </row>
    <row r="51" spans="1:2" x14ac:dyDescent="0.25">
      <c r="A51" s="6">
        <v>42599</v>
      </c>
      <c r="B51" s="23">
        <v>12.7788690476191</v>
      </c>
    </row>
    <row r="52" spans="1:2" x14ac:dyDescent="0.25">
      <c r="A52" s="6">
        <v>42600</v>
      </c>
      <c r="B52" s="23">
        <v>12.769047619047599</v>
      </c>
    </row>
    <row r="53" spans="1:2" x14ac:dyDescent="0.25">
      <c r="A53" s="6">
        <v>42601</v>
      </c>
      <c r="B53" s="23">
        <v>12.7681547619048</v>
      </c>
    </row>
    <row r="54" spans="1:2" x14ac:dyDescent="0.25">
      <c r="A54" s="6">
        <v>42602</v>
      </c>
      <c r="B54" s="23">
        <v>12.764880952381001</v>
      </c>
    </row>
    <row r="55" spans="1:2" x14ac:dyDescent="0.25">
      <c r="A55" s="6">
        <v>42603</v>
      </c>
      <c r="B55" s="23">
        <v>12.7613095238095</v>
      </c>
    </row>
    <row r="56" spans="1:2" x14ac:dyDescent="0.25">
      <c r="A56" s="6">
        <v>42604</v>
      </c>
      <c r="B56" s="23">
        <v>12.7553571428571</v>
      </c>
    </row>
    <row r="57" spans="1:2" x14ac:dyDescent="0.25">
      <c r="A57" s="6">
        <v>42605</v>
      </c>
      <c r="B57" s="23">
        <v>12.740476190476199</v>
      </c>
    </row>
    <row r="58" spans="1:2" x14ac:dyDescent="0.25">
      <c r="A58" s="6">
        <v>42606</v>
      </c>
      <c r="B58" s="23">
        <v>12.7145833333333</v>
      </c>
    </row>
    <row r="59" spans="1:2" x14ac:dyDescent="0.25">
      <c r="A59" s="6">
        <v>42607</v>
      </c>
      <c r="B59" s="23">
        <v>12.6875</v>
      </c>
    </row>
    <row r="60" spans="1:2" x14ac:dyDescent="0.25">
      <c r="A60" s="6">
        <v>42608</v>
      </c>
      <c r="B60" s="23">
        <v>12.663690476190499</v>
      </c>
    </row>
    <row r="61" spans="1:2" x14ac:dyDescent="0.25">
      <c r="A61" s="6">
        <v>42609</v>
      </c>
      <c r="B61" s="23">
        <v>12.659523809523799</v>
      </c>
    </row>
    <row r="62" spans="1:2" x14ac:dyDescent="0.25">
      <c r="A62" s="6">
        <v>42610</v>
      </c>
      <c r="B62" s="23">
        <v>12.655357142857101</v>
      </c>
    </row>
    <row r="63" spans="1:2" x14ac:dyDescent="0.25">
      <c r="A63" s="6">
        <v>42611</v>
      </c>
      <c r="B63" s="23">
        <v>12.65</v>
      </c>
    </row>
    <row r="64" spans="1:2" x14ac:dyDescent="0.25">
      <c r="A64" s="6">
        <v>42612</v>
      </c>
      <c r="B64" s="23">
        <v>12.6592261904762</v>
      </c>
    </row>
    <row r="65" spans="1:2" x14ac:dyDescent="0.25">
      <c r="A65" s="6">
        <v>42613</v>
      </c>
      <c r="B65" s="23">
        <v>12.6703545548654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13</v>
      </c>
      <c r="F4" s="62">
        <v>42583</v>
      </c>
      <c r="G4" s="24"/>
    </row>
    <row r="5" spans="1:7" x14ac:dyDescent="0.25">
      <c r="A5" s="6">
        <v>42553</v>
      </c>
      <c r="B5" s="23"/>
      <c r="F5" s="62">
        <v>42584</v>
      </c>
    </row>
    <row r="6" spans="1:7" x14ac:dyDescent="0.25">
      <c r="A6" s="6">
        <v>42554</v>
      </c>
      <c r="B6" s="23"/>
      <c r="F6" s="62">
        <v>42585</v>
      </c>
    </row>
    <row r="7" spans="1:7" x14ac:dyDescent="0.25">
      <c r="A7" s="6">
        <v>42555</v>
      </c>
      <c r="B7" s="23"/>
      <c r="F7" s="62">
        <v>42586</v>
      </c>
    </row>
    <row r="8" spans="1:7" x14ac:dyDescent="0.25">
      <c r="A8" s="6">
        <v>42556</v>
      </c>
      <c r="B8" s="23"/>
      <c r="F8" s="62">
        <v>42587</v>
      </c>
    </row>
    <row r="9" spans="1:7" x14ac:dyDescent="0.25">
      <c r="A9" s="6">
        <v>42557</v>
      </c>
      <c r="B9" s="23"/>
      <c r="F9" s="62">
        <v>42588</v>
      </c>
    </row>
    <row r="10" spans="1:7" x14ac:dyDescent="0.25">
      <c r="A10" s="6">
        <v>42558</v>
      </c>
      <c r="B10" s="23">
        <v>12.342857142857101</v>
      </c>
      <c r="F10" s="62">
        <v>42589</v>
      </c>
    </row>
    <row r="11" spans="1:7" x14ac:dyDescent="0.25">
      <c r="A11" s="6">
        <v>42559</v>
      </c>
      <c r="B11" s="23">
        <v>12.342857142857101</v>
      </c>
      <c r="F11" s="62">
        <v>42590</v>
      </c>
    </row>
    <row r="12" spans="1:7" x14ac:dyDescent="0.25">
      <c r="A12" s="6">
        <v>42560</v>
      </c>
      <c r="B12" s="23">
        <v>12.3571428571429</v>
      </c>
      <c r="F12" s="62">
        <v>42591</v>
      </c>
    </row>
    <row r="13" spans="1:7" x14ac:dyDescent="0.25">
      <c r="A13" s="6">
        <v>42561</v>
      </c>
      <c r="B13" s="23">
        <v>12.3714285714286</v>
      </c>
      <c r="F13" s="62">
        <v>42592</v>
      </c>
    </row>
    <row r="14" spans="1:7" x14ac:dyDescent="0.25">
      <c r="A14" s="6">
        <v>42562</v>
      </c>
      <c r="B14" s="23">
        <v>12.3857142857143</v>
      </c>
      <c r="F14" s="62">
        <v>42593</v>
      </c>
    </row>
    <row r="15" spans="1:7" x14ac:dyDescent="0.25">
      <c r="A15" s="6">
        <v>42563</v>
      </c>
      <c r="B15" s="23">
        <v>12.4142857142857</v>
      </c>
      <c r="F15" s="62">
        <v>42594</v>
      </c>
    </row>
    <row r="16" spans="1:7" x14ac:dyDescent="0.25">
      <c r="A16" s="6">
        <v>42564</v>
      </c>
      <c r="B16" s="23">
        <v>12.4428571428571</v>
      </c>
      <c r="F16" s="62">
        <v>42595</v>
      </c>
    </row>
    <row r="17" spans="1:6" x14ac:dyDescent="0.25">
      <c r="A17" s="6">
        <v>42565</v>
      </c>
      <c r="B17" s="23">
        <v>12.4857142857143</v>
      </c>
      <c r="F17" s="62">
        <v>42596</v>
      </c>
    </row>
    <row r="18" spans="1:6" x14ac:dyDescent="0.25">
      <c r="A18" s="6">
        <v>42566</v>
      </c>
      <c r="B18" s="23">
        <v>12.5428571428571</v>
      </c>
      <c r="F18" s="62">
        <v>42597</v>
      </c>
    </row>
    <row r="19" spans="1:6" x14ac:dyDescent="0.25">
      <c r="A19" s="6">
        <v>42567</v>
      </c>
      <c r="B19" s="23">
        <v>12.5857142857143</v>
      </c>
      <c r="F19" s="62">
        <v>42598</v>
      </c>
    </row>
    <row r="20" spans="1:6" x14ac:dyDescent="0.25">
      <c r="A20" s="6">
        <v>42568</v>
      </c>
      <c r="B20" s="23">
        <v>12.6142857142857</v>
      </c>
      <c r="F20" s="62">
        <v>42599</v>
      </c>
    </row>
    <row r="21" spans="1:6" x14ac:dyDescent="0.25">
      <c r="A21" s="6">
        <v>42569</v>
      </c>
      <c r="B21" s="23">
        <v>12.6285714285714</v>
      </c>
      <c r="F21" s="62">
        <v>42600</v>
      </c>
    </row>
    <row r="22" spans="1:6" x14ac:dyDescent="0.25">
      <c r="A22" s="6">
        <v>42570</v>
      </c>
      <c r="B22" s="23">
        <v>12.657142857142899</v>
      </c>
      <c r="F22" s="62">
        <v>42601</v>
      </c>
    </row>
    <row r="23" spans="1:6" x14ac:dyDescent="0.25">
      <c r="A23" s="6">
        <v>42571</v>
      </c>
      <c r="B23" s="23">
        <v>12.685714285714299</v>
      </c>
      <c r="F23" s="62">
        <v>42602</v>
      </c>
    </row>
    <row r="24" spans="1:6" x14ac:dyDescent="0.25">
      <c r="A24" s="6">
        <v>42572</v>
      </c>
      <c r="B24" s="23">
        <v>12.7</v>
      </c>
      <c r="F24" s="62">
        <v>42603</v>
      </c>
    </row>
    <row r="25" spans="1:6" x14ac:dyDescent="0.25">
      <c r="A25" s="6">
        <v>42573</v>
      </c>
      <c r="B25" s="23">
        <v>12.714285714285699</v>
      </c>
      <c r="F25" s="62">
        <v>42604</v>
      </c>
    </row>
    <row r="26" spans="1:6" x14ac:dyDescent="0.25">
      <c r="A26" s="6">
        <v>42574</v>
      </c>
      <c r="B26" s="23">
        <v>12.728571428571399</v>
      </c>
    </row>
    <row r="27" spans="1:6" x14ac:dyDescent="0.25">
      <c r="A27" s="6">
        <v>42575</v>
      </c>
      <c r="B27" s="23">
        <v>12.742857142857099</v>
      </c>
    </row>
    <row r="28" spans="1:6" x14ac:dyDescent="0.25">
      <c r="A28" s="6">
        <v>42576</v>
      </c>
      <c r="B28" s="23">
        <v>12.785714285714301</v>
      </c>
    </row>
    <row r="29" spans="1:6" x14ac:dyDescent="0.25">
      <c r="A29" s="6">
        <v>42577</v>
      </c>
      <c r="B29" s="23">
        <v>12.814285714285701</v>
      </c>
    </row>
    <row r="30" spans="1:6" x14ac:dyDescent="0.25">
      <c r="A30" s="6">
        <v>42578</v>
      </c>
      <c r="B30" s="23">
        <v>12.828571428571401</v>
      </c>
    </row>
    <row r="31" spans="1:6" x14ac:dyDescent="0.25">
      <c r="A31" s="6">
        <v>42579</v>
      </c>
      <c r="B31" s="23">
        <v>12.8571428571429</v>
      </c>
    </row>
    <row r="32" spans="1:6" x14ac:dyDescent="0.25">
      <c r="A32" s="6">
        <v>42580</v>
      </c>
      <c r="B32" s="23">
        <v>12.8857142857143</v>
      </c>
    </row>
    <row r="33" spans="1:2" x14ac:dyDescent="0.25">
      <c r="A33" s="6">
        <v>42581</v>
      </c>
      <c r="B33" s="23">
        <v>12.9142857142857</v>
      </c>
    </row>
    <row r="34" spans="1:2" x14ac:dyDescent="0.25">
      <c r="A34" s="6">
        <v>42582</v>
      </c>
      <c r="B34" s="23">
        <v>12.9428571428571</v>
      </c>
    </row>
    <row r="35" spans="1:2" x14ac:dyDescent="0.25">
      <c r="A35" s="6">
        <v>42583</v>
      </c>
      <c r="B35" s="23">
        <v>12.9571428571429</v>
      </c>
    </row>
    <row r="36" spans="1:2" x14ac:dyDescent="0.25">
      <c r="A36" s="6">
        <v>42584</v>
      </c>
      <c r="B36" s="23">
        <v>12.9714285714286</v>
      </c>
    </row>
    <row r="37" spans="1:2" x14ac:dyDescent="0.25">
      <c r="A37" s="6">
        <v>42585</v>
      </c>
      <c r="B37" s="23">
        <v>12.9857142857143</v>
      </c>
    </row>
    <row r="38" spans="1:2" x14ac:dyDescent="0.25">
      <c r="A38" s="6">
        <v>42586</v>
      </c>
      <c r="B38" s="23">
        <v>13</v>
      </c>
    </row>
    <row r="39" spans="1:2" x14ac:dyDescent="0.25">
      <c r="A39" s="6">
        <v>42587</v>
      </c>
      <c r="B39" s="23">
        <v>13</v>
      </c>
    </row>
    <row r="40" spans="1:2" x14ac:dyDescent="0.25">
      <c r="A40" s="6">
        <v>42588</v>
      </c>
      <c r="B40" s="23">
        <v>13</v>
      </c>
    </row>
    <row r="41" spans="1:2" x14ac:dyDescent="0.25">
      <c r="A41" s="6">
        <v>42589</v>
      </c>
      <c r="B41" s="23">
        <v>13</v>
      </c>
    </row>
    <row r="42" spans="1:2" x14ac:dyDescent="0.25">
      <c r="A42" s="6">
        <v>42590</v>
      </c>
      <c r="B42" s="23">
        <v>13</v>
      </c>
    </row>
    <row r="43" spans="1:2" x14ac:dyDescent="0.25">
      <c r="A43" s="6">
        <v>42591</v>
      </c>
      <c r="B43" s="23">
        <v>13</v>
      </c>
    </row>
    <row r="44" spans="1:2" x14ac:dyDescent="0.25">
      <c r="A44" s="6">
        <v>42592</v>
      </c>
      <c r="B44" s="23">
        <v>13</v>
      </c>
    </row>
    <row r="45" spans="1:2" x14ac:dyDescent="0.25">
      <c r="A45" s="6">
        <v>42593</v>
      </c>
      <c r="B45" s="23">
        <v>13</v>
      </c>
    </row>
    <row r="46" spans="1:2" x14ac:dyDescent="0.25">
      <c r="A46" s="6">
        <v>42594</v>
      </c>
      <c r="B46" s="23">
        <v>13</v>
      </c>
    </row>
    <row r="47" spans="1:2" x14ac:dyDescent="0.25">
      <c r="A47" s="6">
        <v>42595</v>
      </c>
      <c r="B47" s="23">
        <v>13</v>
      </c>
    </row>
    <row r="48" spans="1:2" x14ac:dyDescent="0.25">
      <c r="A48" s="6">
        <v>42596</v>
      </c>
      <c r="B48" s="23">
        <v>12.9857142857143</v>
      </c>
    </row>
    <row r="49" spans="1:2" x14ac:dyDescent="0.25">
      <c r="A49" s="6">
        <v>42597</v>
      </c>
      <c r="B49" s="23">
        <v>12.9714285714286</v>
      </c>
    </row>
    <row r="50" spans="1:2" x14ac:dyDescent="0.25">
      <c r="A50" s="6">
        <v>42598</v>
      </c>
      <c r="B50" s="23">
        <v>12.9714285714286</v>
      </c>
    </row>
    <row r="51" spans="1:2" x14ac:dyDescent="0.25">
      <c r="A51" s="6">
        <v>42599</v>
      </c>
      <c r="B51" s="23">
        <v>12.9714285714286</v>
      </c>
    </row>
    <row r="52" spans="1:2" x14ac:dyDescent="0.25">
      <c r="A52" s="6">
        <v>42600</v>
      </c>
      <c r="B52" s="23">
        <v>12.9714285714286</v>
      </c>
    </row>
    <row r="53" spans="1:2" x14ac:dyDescent="0.25">
      <c r="A53" s="6">
        <v>42601</v>
      </c>
      <c r="B53" s="23">
        <v>12.9714285714286</v>
      </c>
    </row>
    <row r="54" spans="1:2" x14ac:dyDescent="0.25">
      <c r="A54" s="6">
        <v>42602</v>
      </c>
      <c r="B54" s="23">
        <v>12.9571428571429</v>
      </c>
    </row>
    <row r="55" spans="1:2" x14ac:dyDescent="0.25">
      <c r="A55" s="6">
        <v>42603</v>
      </c>
      <c r="B55" s="23">
        <v>12.9571428571429</v>
      </c>
    </row>
    <row r="56" spans="1:2" x14ac:dyDescent="0.25">
      <c r="A56" s="6">
        <v>42604</v>
      </c>
      <c r="B56" s="23">
        <v>12.9571428571429</v>
      </c>
    </row>
    <row r="57" spans="1:2" x14ac:dyDescent="0.25">
      <c r="A57" s="6">
        <v>42605</v>
      </c>
      <c r="B57" s="23">
        <v>12.9428571428571</v>
      </c>
    </row>
    <row r="58" spans="1:2" x14ac:dyDescent="0.25">
      <c r="A58" s="6">
        <v>42606</v>
      </c>
      <c r="B58" s="23">
        <v>12.9142857142857</v>
      </c>
    </row>
    <row r="59" spans="1:2" x14ac:dyDescent="0.25">
      <c r="A59" s="6">
        <v>42607</v>
      </c>
      <c r="B59" s="23">
        <v>12.8857142857143</v>
      </c>
    </row>
    <row r="60" spans="1:2" x14ac:dyDescent="0.25">
      <c r="A60" s="6">
        <v>42608</v>
      </c>
      <c r="B60" s="23">
        <v>12.8571428571429</v>
      </c>
    </row>
    <row r="61" spans="1:2" x14ac:dyDescent="0.25">
      <c r="A61" s="6">
        <v>42609</v>
      </c>
      <c r="B61" s="23">
        <v>12.8571428571429</v>
      </c>
    </row>
    <row r="62" spans="1:2" x14ac:dyDescent="0.25">
      <c r="A62" s="6">
        <v>42610</v>
      </c>
      <c r="B62" s="23">
        <v>12.842857142857101</v>
      </c>
    </row>
    <row r="63" spans="1:2" x14ac:dyDescent="0.25">
      <c r="A63" s="6">
        <v>42611</v>
      </c>
      <c r="B63" s="23">
        <v>12.842857142857101</v>
      </c>
    </row>
    <row r="64" spans="1:2" x14ac:dyDescent="0.25">
      <c r="A64" s="6">
        <v>42612</v>
      </c>
      <c r="B64" s="23">
        <v>12.842857142857101</v>
      </c>
    </row>
    <row r="65" spans="1:2" x14ac:dyDescent="0.25">
      <c r="A65" s="6">
        <v>42613</v>
      </c>
      <c r="B65" s="23">
        <v>12.842857142857101</v>
      </c>
    </row>
  </sheetData>
  <pageMargins left="0.7" right="0.7" top="0.75" bottom="0.75" header="0.3" footer="0.3"/>
  <pageSetup scale="92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lmsf</v>
      </c>
      <c r="B2" s="26" t="str">
        <f>StatSummary!$B$8</f>
        <v>lmsf16w1_10404735_Summary</v>
      </c>
      <c r="C2" s="26" t="str">
        <f>StatSummary!$B$2</f>
        <v xml:space="preserve">Lost Man Creek South Fork 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12.628419354838703</v>
      </c>
      <c r="I2" s="29">
        <f>DailyStats!$B$79</f>
        <v>13</v>
      </c>
      <c r="J2" s="30">
        <f>DailyStats!$D$79</f>
        <v>42580.583333333336</v>
      </c>
      <c r="K2" s="31">
        <f>StatSummary!$E$16</f>
        <v>36</v>
      </c>
      <c r="L2" s="33">
        <f>DailyStats!$E$79</f>
        <v>42580.625</v>
      </c>
      <c r="M2" s="33">
        <f>DailyStats!$F$79</f>
        <v>42581.583333333336</v>
      </c>
      <c r="N2" s="42">
        <f>DailyStats!$B$70</f>
        <v>12.1</v>
      </c>
      <c r="O2" s="34">
        <f>DailyStats!$D$70</f>
        <v>42552</v>
      </c>
      <c r="P2" s="31">
        <f>StatSummary!$E$15</f>
        <v>61</v>
      </c>
      <c r="Q2" s="35">
        <f>DailyStats!$E$70</f>
        <v>42552.041666666664</v>
      </c>
      <c r="R2" s="29">
        <f>DailyStats!$B$86</f>
        <v>0.4</v>
      </c>
      <c r="S2" s="28">
        <f>DailyStats!$D$86</f>
        <v>42595</v>
      </c>
      <c r="T2" s="31">
        <f>StatSummary!$E$18</f>
        <v>5</v>
      </c>
      <c r="U2" s="29">
        <f>DailyStats!$B$87</f>
        <v>0</v>
      </c>
      <c r="V2" s="37">
        <f>DailyStats!$D$87</f>
        <v>42569</v>
      </c>
      <c r="W2" s="31">
        <f>StatSummary!$E$19</f>
        <v>1</v>
      </c>
      <c r="X2" s="43">
        <f>DailyStats!$E$87</f>
        <v>0</v>
      </c>
      <c r="Y2" s="38">
        <f>DailyStats!$F$87</f>
        <v>0</v>
      </c>
      <c r="Z2" s="29">
        <f>StatSummary!$B$22</f>
        <v>12.8255952380952</v>
      </c>
      <c r="AB2" s="40">
        <f>MWAT!$F$4</f>
        <v>42581</v>
      </c>
      <c r="AC2" s="31">
        <f>StatSummary!$E$22</f>
        <v>24</v>
      </c>
      <c r="AD2" s="38">
        <f>MWAT!$F$5</f>
        <v>42582</v>
      </c>
      <c r="AE2" s="29">
        <f>StatSummary!$B$23</f>
        <v>13</v>
      </c>
      <c r="AF2" s="38"/>
      <c r="AG2" s="38">
        <f>MWMT!$F$4</f>
        <v>42583</v>
      </c>
      <c r="AH2" s="31">
        <f>StatSummary!$E$23</f>
        <v>22</v>
      </c>
      <c r="AI2" s="38">
        <f>MWMT!$F$5</f>
        <v>42584</v>
      </c>
      <c r="AJ2" s="41">
        <f>DailyStats!$B$89</f>
        <v>61.957999999999998</v>
      </c>
      <c r="AK2" s="41">
        <f>DailyStats!$B$88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4" t="s">
        <v>120</v>
      </c>
      <c r="R1" s="44" t="s">
        <v>122</v>
      </c>
    </row>
    <row r="2" spans="1:18" x14ac:dyDescent="0.25">
      <c r="H2" s="36">
        <f>DailyStats!$F$70</f>
        <v>42552.083333333336</v>
      </c>
      <c r="I2" s="28">
        <f>DailyStats!$E$86</f>
        <v>42600</v>
      </c>
      <c r="J2" s="28">
        <f>DailyStats!$F$86</f>
        <v>42605</v>
      </c>
      <c r="K2" s="38">
        <f>MWAT!$F$6</f>
        <v>42583</v>
      </c>
      <c r="L2" s="38">
        <f>MWAT!$F$7</f>
        <v>42584</v>
      </c>
      <c r="M2" s="38">
        <f>MWAT!$F$8</f>
        <v>42585</v>
      </c>
      <c r="N2" s="38">
        <f>MWAT!$F$9</f>
        <v>42586</v>
      </c>
      <c r="O2" s="15">
        <f>MWMT!$F$6</f>
        <v>42585</v>
      </c>
      <c r="P2" s="38">
        <f>MWMT!$F$7</f>
        <v>42586</v>
      </c>
      <c r="Q2" s="38">
        <f>MWMT!$F$8</f>
        <v>42587</v>
      </c>
      <c r="R2" s="38">
        <f>MWMT!$F$9</f>
        <v>42588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2017-04-19T20:05:15Z</dcterms:modified>
</cp:coreProperties>
</file>