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 calcMode="manual"/>
</workbook>
</file>

<file path=xl/calcChain.xml><?xml version="1.0" encoding="utf-8"?>
<calcChain xmlns="http://schemas.openxmlformats.org/spreadsheetml/2006/main">
  <c r="F11" i="1" l="1"/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5" i="2"/>
  <c r="AJ2" i="8" s="1"/>
  <c r="B74" i="2"/>
  <c r="AK2" i="8" s="1"/>
  <c r="B73" i="2"/>
  <c r="B19" i="1" s="1"/>
  <c r="B72" i="2"/>
  <c r="R2" i="8" s="1"/>
  <c r="B71" i="2"/>
  <c r="B17" i="1" s="1"/>
  <c r="H2" i="8" s="1"/>
  <c r="B70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E15" i="1"/>
  <c r="P2" i="8" s="1"/>
  <c r="C15" i="1"/>
  <c r="C10" i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<sst xmlns="http://schemas.openxmlformats.org/spreadsheetml/2006/main" count="172" uniqueCount="147">
  <si>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</si>
  <si>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</si>
  <si>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</si>
  <si>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</si>
  <si>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</si>
  <si>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</si>
  <si>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</si>
  <si>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</si>
  <si>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</si>
  <si>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</si>
  <si>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</si>
  <si>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</si>
  <si>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</si>
  <si>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</si>
  <si>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</si>
  <si>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</si>
  <si>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</si>
  <si>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</si>
  <si>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</si>
  <si>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</si>
  <si>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</si>
  <si>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</si>
  <si>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</si>
  <si>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</si>
  <si>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</si>
  <si>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</si>
  <si>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</si>
  <si>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</si>
  <si>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</si>
  <si>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</si>
  <si>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</si>
  <si>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</si>
  <si>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</si>
  <si>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</si>
  <si>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</si>
  <si>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</si>
  <si>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</si>
  <si>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</si>
  <si>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</si>
  <si>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</si>
  <si>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</si>
  <si>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</si>
  <si>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</si>
  <si>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</si>
  <si>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</si>
  <si>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</si>
  <si>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</si>
  <si>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</si>
  <si>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</si>
  <si>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</si>
  <si>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</si>
  <si>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</si>
  <si>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</si>
  <si>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</si>
  <si>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</si>
  <si>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</si>
  <si>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</si>
  <si>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</si>
  <si>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</si>
  <si>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</si>
  <si>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</si>
  <si>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</si>
  <si>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</si>
  <si>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</si>
  <si>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</si>
  <si>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</si>
  <si>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</si>
  <si>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</si>
  <si>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</si>
  <si>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</si>
  <si>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</si>
  <si>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</si>
  <si>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</si>
  <si>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</si>
  <si>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</si>
  <si>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</si>
  <si>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</si>
  <si>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</si>
  <si>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</si>
  <si>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</si>
  <si>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</si>
  <si>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</si>
  <si>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</si>
  <si>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</si>
  <si>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</si>
  <si>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</si>
  <si>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</si>
  <si>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</si>
  <si>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</si>
  <si>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</si>
  <si>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</si>
  <si>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</si>
  <si>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</si>
  <si>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</si>
  <si>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</si>
  <si>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</si>
  <si>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</si>
  <si>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</si>
  <si>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</si>
  <si>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</si>
  <si>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</si>
  <si>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</si>
  <si>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</si>
  <si>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</si>
  <si>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</si>
  <si>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</si>
  <si>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</si>
  <si>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</si>
  <si>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</si>
  <si>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</si>
  <si>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</si>
  <si>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</si>
  <si>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</si>
  <si>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</si>
  <si>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</si>
  <si>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</si>
  <si>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</si>
  <si>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</si>
  <si>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</si>
  <si>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</si>
  <si>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</si>
  <si>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</si>
  <si>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</si>
  <si>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</si>
  <si>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</si>
  <si>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</si>
  <si>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</si>
  <si>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</si>
  <si>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</si>
  <si>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</si>
  <si>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</si>
  <si>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</si>
  <si>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</si>
  <si>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</si>
  <si>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</si>
  <si>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</si>
  <si>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</si>
  <si>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</si>
  <si>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</si>
  <si>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</si>
  <si>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</si>
  <si>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</si>
  <si>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rttg</t>
  </si>
  <si>
    <t xml:space="preserve">Excel Julian Dates: </t>
  </si>
  <si>
    <t>Water Temp. Rttg10w1_1154750.csv - [Corrected - Daily - Mean]</t>
  </si>
  <si>
    <t>Water Temp.Rttg10w1_1154750.csv - [Corrected - Daily - Maximum]</t>
  </si>
  <si>
    <t>Redwood Creek above Tall Trees Grove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</si>
</sst>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2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13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3" fillId="3" borderId="0" xfId="1" applyFont="1" applyFill="1" applyBorder="1" applyAlignment="1">
      <alignment horizontal="left"/>
    </xf>
    <xf numFmtId="0" fontId="13" fillId="4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165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3" fillId="0" borderId="0" xfId="1" applyNumberFormat="1" applyFont="1" applyFill="1" applyBorder="1" applyAlignment="1">
      <alignment horizontal="left"/>
    </xf>
    <xf numFmtId="164" fontId="13" fillId="0" borderId="0" xfId="1" applyNumberFormat="1" applyFont="1" applyFill="1" applyBorder="1" applyAlignment="1">
      <alignment horizontal="left"/>
    </xf>
    <xf numFmtId="1" fontId="13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left"/>
    </xf>
    <xf numFmtId="14" fontId="14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4" fillId="0" borderId="0" xfId="0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3" fillId="0" borderId="0" xfId="0" applyNumberFormat="1" applyFont="1"/>
    <xf numFmtId="0" fontId="18" fillId="0" borderId="0" xfId="0" applyFont="1"/>
    <xf numFmtId="0" fontId="3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left"/>
    </xf>
    <xf numFmtId="164" fontId="19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rttg10w1 -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3.2010000000000001</c:v>
                </c:pt>
                <c:pt idx="1">
                  <c:v>2.9359999999999999</c:v>
                </c:pt>
                <c:pt idx="2">
                  <c:v>3.4609999999999999</c:v>
                </c:pt>
                <c:pt idx="3">
                  <c:v>3.7440000000000002</c:v>
                </c:pt>
                <c:pt idx="4">
                  <c:v>3.74</c:v>
                </c:pt>
                <c:pt idx="5">
                  <c:v>3.762</c:v>
                </c:pt>
                <c:pt idx="6">
                  <c:v>3.5219999999999998</c:v>
                </c:pt>
                <c:pt idx="7">
                  <c:v>3.427</c:v>
                </c:pt>
                <c:pt idx="8">
                  <c:v>4.0919999999999996</c:v>
                </c:pt>
                <c:pt idx="9">
                  <c:v>4.2119999999999997</c:v>
                </c:pt>
                <c:pt idx="10">
                  <c:v>4.2119999999999997</c:v>
                </c:pt>
                <c:pt idx="11">
                  <c:v>4.1890000000000001</c:v>
                </c:pt>
                <c:pt idx="12">
                  <c:v>3.8780000000000001</c:v>
                </c:pt>
                <c:pt idx="13">
                  <c:v>4.2359999999999998</c:v>
                </c:pt>
                <c:pt idx="14">
                  <c:v>4.3339999999999996</c:v>
                </c:pt>
                <c:pt idx="15">
                  <c:v>4.24</c:v>
                </c:pt>
                <c:pt idx="16">
                  <c:v>3.976</c:v>
                </c:pt>
                <c:pt idx="17">
                  <c:v>3.379</c:v>
                </c:pt>
                <c:pt idx="18">
                  <c:v>3.7589999999999999</c:v>
                </c:pt>
                <c:pt idx="19">
                  <c:v>3.5920000000000001</c:v>
                </c:pt>
                <c:pt idx="20">
                  <c:v>3.64</c:v>
                </c:pt>
                <c:pt idx="21">
                  <c:v>4.0919999999999996</c:v>
                </c:pt>
                <c:pt idx="22">
                  <c:v>3.617</c:v>
                </c:pt>
                <c:pt idx="23">
                  <c:v>3.665</c:v>
                </c:pt>
                <c:pt idx="24">
                  <c:v>3.524</c:v>
                </c:pt>
                <c:pt idx="25">
                  <c:v>3.0939999999999999</c:v>
                </c:pt>
                <c:pt idx="26">
                  <c:v>2.7360000000000002</c:v>
                </c:pt>
                <c:pt idx="27">
                  <c:v>3.069</c:v>
                </c:pt>
                <c:pt idx="28">
                  <c:v>3.14</c:v>
                </c:pt>
                <c:pt idx="29">
                  <c:v>2.8540000000000001</c:v>
                </c:pt>
                <c:pt idx="30">
                  <c:v>2.3780000000000001</c:v>
                </c:pt>
                <c:pt idx="31">
                  <c:v>3.2829999999999999</c:v>
                </c:pt>
                <c:pt idx="32">
                  <c:v>3.0920000000000001</c:v>
                </c:pt>
                <c:pt idx="33">
                  <c:v>3.093</c:v>
                </c:pt>
                <c:pt idx="34">
                  <c:v>2.5680000000000001</c:v>
                </c:pt>
                <c:pt idx="35">
                  <c:v>3.2349999999999999</c:v>
                </c:pt>
                <c:pt idx="36">
                  <c:v>3.4020000000000001</c:v>
                </c:pt>
                <c:pt idx="37">
                  <c:v>3.0920000000000001</c:v>
                </c:pt>
                <c:pt idx="38">
                  <c:v>3.1890000000000001</c:v>
                </c:pt>
                <c:pt idx="39">
                  <c:v>3.069</c:v>
                </c:pt>
                <c:pt idx="40">
                  <c:v>2.5680000000000001</c:v>
                </c:pt>
                <c:pt idx="41">
                  <c:v>2.7120000000000002</c:v>
                </c:pt>
                <c:pt idx="42">
                  <c:v>3.641</c:v>
                </c:pt>
                <c:pt idx="43">
                  <c:v>3.5680000000000001</c:v>
                </c:pt>
                <c:pt idx="44">
                  <c:v>3.0209999999999999</c:v>
                </c:pt>
                <c:pt idx="45">
                  <c:v>3.1389999999999998</c:v>
                </c:pt>
                <c:pt idx="46">
                  <c:v>3.0920000000000001</c:v>
                </c:pt>
                <c:pt idx="47">
                  <c:v>2.5920000000000001</c:v>
                </c:pt>
                <c:pt idx="48">
                  <c:v>2.355</c:v>
                </c:pt>
                <c:pt idx="49">
                  <c:v>3.0449999999999999</c:v>
                </c:pt>
                <c:pt idx="50">
                  <c:v>3.2829999999999999</c:v>
                </c:pt>
                <c:pt idx="51">
                  <c:v>1.784</c:v>
                </c:pt>
                <c:pt idx="52">
                  <c:v>2.6880000000000002</c:v>
                </c:pt>
                <c:pt idx="53">
                  <c:v>3.5920000000000001</c:v>
                </c:pt>
                <c:pt idx="54">
                  <c:v>3.782</c:v>
                </c:pt>
                <c:pt idx="55">
                  <c:v>3.5449999999999999</c:v>
                </c:pt>
                <c:pt idx="56">
                  <c:v>2.2829999999999999</c:v>
                </c:pt>
                <c:pt idx="57">
                  <c:v>2.3780000000000001</c:v>
                </c:pt>
                <c:pt idx="58">
                  <c:v>1.546</c:v>
                </c:pt>
                <c:pt idx="59">
                  <c:v>2.2360000000000002</c:v>
                </c:pt>
                <c:pt idx="60">
                  <c:v>0.97599999999999998</c:v>
                </c:pt>
                <c:pt idx="61">
                  <c:v>2.379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829248"/>
        <c:axId val="193638400"/>
      </c:scatterChart>
      <c:valAx>
        <c:axId val="187829248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638400"/>
        <c:crosses val="autoZero"/>
        <c:crossBetween val="midCat"/>
      </c:valAx>
      <c:valAx>
        <c:axId val="193638400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82924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rttg10w1 -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18.0332857142857</c:v>
                </c:pt>
                <c:pt idx="1">
                  <c:v>18.366285714285699</c:v>
                </c:pt>
                <c:pt idx="2">
                  <c:v>18.8114285714286</c:v>
                </c:pt>
                <c:pt idx="3">
                  <c:v>19.287285714285701</c:v>
                </c:pt>
                <c:pt idx="4">
                  <c:v>19.753142857142901</c:v>
                </c:pt>
                <c:pt idx="5">
                  <c:v>20.1647142857143</c:v>
                </c:pt>
                <c:pt idx="6">
                  <c:v>20.457142857142902</c:v>
                </c:pt>
                <c:pt idx="7">
                  <c:v>20.770142857142901</c:v>
                </c:pt>
                <c:pt idx="8">
                  <c:v>21.1548571428571</c:v>
                </c:pt>
                <c:pt idx="9">
                  <c:v>21.4514285714286</c:v>
                </c:pt>
                <c:pt idx="10">
                  <c:v>21.611571428571398</c:v>
                </c:pt>
                <c:pt idx="11">
                  <c:v>21.597857142857102</c:v>
                </c:pt>
                <c:pt idx="12">
                  <c:v>21.505857142857099</c:v>
                </c:pt>
                <c:pt idx="13">
                  <c:v>21.427571428571401</c:v>
                </c:pt>
                <c:pt idx="14">
                  <c:v>21.271000000000001</c:v>
                </c:pt>
                <c:pt idx="15">
                  <c:v>21.097000000000001</c:v>
                </c:pt>
                <c:pt idx="16">
                  <c:v>20.905999999999999</c:v>
                </c:pt>
                <c:pt idx="17">
                  <c:v>20.831</c:v>
                </c:pt>
                <c:pt idx="18">
                  <c:v>20.8958571428571</c:v>
                </c:pt>
                <c:pt idx="19">
                  <c:v>20.943571428571399</c:v>
                </c:pt>
                <c:pt idx="20">
                  <c:v>20.9538571428571</c:v>
                </c:pt>
                <c:pt idx="21">
                  <c:v>21.015000000000001</c:v>
                </c:pt>
                <c:pt idx="22">
                  <c:v>21.001428571428601</c:v>
                </c:pt>
                <c:pt idx="23">
                  <c:v>20.912857142857099</c:v>
                </c:pt>
                <c:pt idx="24">
                  <c:v>20.681428571428601</c:v>
                </c:pt>
                <c:pt idx="25">
                  <c:v>20.5247142857143</c:v>
                </c:pt>
                <c:pt idx="26">
                  <c:v>20.429285714285701</c:v>
                </c:pt>
                <c:pt idx="27">
                  <c:v>20.425857142857101</c:v>
                </c:pt>
                <c:pt idx="28">
                  <c:v>20.3135714285714</c:v>
                </c:pt>
                <c:pt idx="29">
                  <c:v>20.248999999999999</c:v>
                </c:pt>
                <c:pt idx="30">
                  <c:v>20.296714285714302</c:v>
                </c:pt>
                <c:pt idx="31">
                  <c:v>20.395285714285698</c:v>
                </c:pt>
                <c:pt idx="32">
                  <c:v>20.477</c:v>
                </c:pt>
                <c:pt idx="33">
                  <c:v>20.510999999999999</c:v>
                </c:pt>
                <c:pt idx="34">
                  <c:v>20.432714285714301</c:v>
                </c:pt>
                <c:pt idx="35">
                  <c:v>20.4804285714286</c:v>
                </c:pt>
                <c:pt idx="36">
                  <c:v>20.575714285714302</c:v>
                </c:pt>
                <c:pt idx="37">
                  <c:v>20.606285714285701</c:v>
                </c:pt>
                <c:pt idx="38">
                  <c:v>20.606285714285701</c:v>
                </c:pt>
                <c:pt idx="39">
                  <c:v>20.497285714285699</c:v>
                </c:pt>
                <c:pt idx="40">
                  <c:v>20.4462857142857</c:v>
                </c:pt>
                <c:pt idx="41">
                  <c:v>20.436142857142901</c:v>
                </c:pt>
                <c:pt idx="42">
                  <c:v>20.402142857142898</c:v>
                </c:pt>
                <c:pt idx="43">
                  <c:v>20.3408571428571</c:v>
                </c:pt>
                <c:pt idx="44">
                  <c:v>20.276285714285699</c:v>
                </c:pt>
                <c:pt idx="45">
                  <c:v>20.082571428571399</c:v>
                </c:pt>
                <c:pt idx="46">
                  <c:v>19.994285714285699</c:v>
                </c:pt>
                <c:pt idx="47">
                  <c:v>19.953428571428599</c:v>
                </c:pt>
                <c:pt idx="48">
                  <c:v>20.072428571428599</c:v>
                </c:pt>
                <c:pt idx="49">
                  <c:v>20.232285714285702</c:v>
                </c:pt>
                <c:pt idx="50">
                  <c:v>20.170999999999999</c:v>
                </c:pt>
                <c:pt idx="51">
                  <c:v>20.065571428571399</c:v>
                </c:pt>
                <c:pt idx="52">
                  <c:v>20.014571428571401</c:v>
                </c:pt>
                <c:pt idx="53">
                  <c:v>19.847999999999999</c:v>
                </c:pt>
                <c:pt idx="54">
                  <c:v>19.409714285714301</c:v>
                </c:pt>
                <c:pt idx="55">
                  <c:v>19.079999999999998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16.038369047619099</c:v>
                </c:pt>
                <c:pt idx="1">
                  <c:v>16.3643720238097</c:v>
                </c:pt>
                <c:pt idx="2">
                  <c:v>16.738160714286</c:v>
                </c:pt>
                <c:pt idx="3">
                  <c:v>17.163604166667</c:v>
                </c:pt>
                <c:pt idx="4">
                  <c:v>17.594663690476501</c:v>
                </c:pt>
                <c:pt idx="5">
                  <c:v>17.970372023809901</c:v>
                </c:pt>
                <c:pt idx="6">
                  <c:v>18.2518273809528</c:v>
                </c:pt>
                <c:pt idx="7">
                  <c:v>18.515651785714802</c:v>
                </c:pt>
                <c:pt idx="8">
                  <c:v>18.834627976190902</c:v>
                </c:pt>
                <c:pt idx="9">
                  <c:v>19.131586309524302</c:v>
                </c:pt>
                <c:pt idx="10">
                  <c:v>19.327404761905299</c:v>
                </c:pt>
                <c:pt idx="11">
                  <c:v>19.383607142857599</c:v>
                </c:pt>
                <c:pt idx="12">
                  <c:v>19.336285714286198</c:v>
                </c:pt>
                <c:pt idx="13">
                  <c:v>19.2849315476195</c:v>
                </c:pt>
                <c:pt idx="14">
                  <c:v>19.173532738095599</c:v>
                </c:pt>
                <c:pt idx="15">
                  <c:v>19.022550595238499</c:v>
                </c:pt>
                <c:pt idx="16">
                  <c:v>18.8860654761909</c:v>
                </c:pt>
                <c:pt idx="17">
                  <c:v>18.827127976190901</c:v>
                </c:pt>
                <c:pt idx="18">
                  <c:v>18.880541666667199</c:v>
                </c:pt>
                <c:pt idx="19">
                  <c:v>18.962744047619601</c:v>
                </c:pt>
                <c:pt idx="20">
                  <c:v>19.018741071429101</c:v>
                </c:pt>
                <c:pt idx="21">
                  <c:v>19.1015625000006</c:v>
                </c:pt>
                <c:pt idx="22">
                  <c:v>19.136258928571898</c:v>
                </c:pt>
                <c:pt idx="23">
                  <c:v>19.0732440476195</c:v>
                </c:pt>
                <c:pt idx="24">
                  <c:v>18.923035714286101</c:v>
                </c:pt>
                <c:pt idx="25">
                  <c:v>18.770208333333699</c:v>
                </c:pt>
                <c:pt idx="26">
                  <c:v>18.669172619047899</c:v>
                </c:pt>
                <c:pt idx="27">
                  <c:v>18.6437589285717</c:v>
                </c:pt>
                <c:pt idx="28">
                  <c:v>18.5793333333338</c:v>
                </c:pt>
                <c:pt idx="29">
                  <c:v>18.5213422619052</c:v>
                </c:pt>
                <c:pt idx="30">
                  <c:v>18.5329523809528</c:v>
                </c:pt>
                <c:pt idx="31">
                  <c:v>18.5996547619051</c:v>
                </c:pt>
                <c:pt idx="32">
                  <c:v>18.6994940476194</c:v>
                </c:pt>
                <c:pt idx="33">
                  <c:v>18.753154761905201</c:v>
                </c:pt>
                <c:pt idx="34">
                  <c:v>18.7265922619051</c:v>
                </c:pt>
                <c:pt idx="35">
                  <c:v>18.7646130952383</c:v>
                </c:pt>
                <c:pt idx="36">
                  <c:v>18.836413690476501</c:v>
                </c:pt>
                <c:pt idx="37">
                  <c:v>18.879461309524199</c:v>
                </c:pt>
                <c:pt idx="38">
                  <c:v>18.8854791666671</c:v>
                </c:pt>
                <c:pt idx="39">
                  <c:v>18.795976190476502</c:v>
                </c:pt>
                <c:pt idx="40">
                  <c:v>18.754351190476498</c:v>
                </c:pt>
                <c:pt idx="41">
                  <c:v>18.763925595238401</c:v>
                </c:pt>
                <c:pt idx="42">
                  <c:v>18.7765208333335</c:v>
                </c:pt>
                <c:pt idx="43">
                  <c:v>18.759306547619001</c:v>
                </c:pt>
                <c:pt idx="44">
                  <c:v>18.731116071428598</c:v>
                </c:pt>
                <c:pt idx="45">
                  <c:v>18.631151785714199</c:v>
                </c:pt>
                <c:pt idx="46">
                  <c:v>18.577270833333198</c:v>
                </c:pt>
                <c:pt idx="47">
                  <c:v>18.520821428571299</c:v>
                </c:pt>
                <c:pt idx="48">
                  <c:v>18.560830357142901</c:v>
                </c:pt>
                <c:pt idx="49">
                  <c:v>18.655741071428899</c:v>
                </c:pt>
                <c:pt idx="50">
                  <c:v>18.687267857143201</c:v>
                </c:pt>
                <c:pt idx="51">
                  <c:v>18.652217261904902</c:v>
                </c:pt>
                <c:pt idx="52">
                  <c:v>18.616401785714501</c:v>
                </c:pt>
                <c:pt idx="53">
                  <c:v>18.493500000000299</c:v>
                </c:pt>
                <c:pt idx="54">
                  <c:v>18.2391160714288</c:v>
                </c:pt>
                <c:pt idx="55">
                  <c:v>18.007875646998102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394368"/>
        <c:axId val="192395904"/>
      </c:scatterChart>
      <c:valAx>
        <c:axId val="192394368"/>
        <c:scaling>
          <c:orientation val="minMax"/>
          <c:max val="40421"/>
          <c:min val="40360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395904"/>
        <c:crosses val="autoZero"/>
        <c:crossBetween val="midCat"/>
      </c:valAx>
      <c:valAx>
        <c:axId val="192395904"/>
        <c:scaling>
          <c:orientation val="minMax"/>
          <c:min val="16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39436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rttg10w1 -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16.986999999999998</c:v>
                </c:pt>
                <c:pt idx="1">
                  <c:v>17.033999999999999</c:v>
                </c:pt>
                <c:pt idx="2">
                  <c:v>17.439</c:v>
                </c:pt>
                <c:pt idx="3">
                  <c:v>17.937999999999999</c:v>
                </c:pt>
                <c:pt idx="4">
                  <c:v>18.652000000000001</c:v>
                </c:pt>
                <c:pt idx="5">
                  <c:v>19.032</c:v>
                </c:pt>
                <c:pt idx="6">
                  <c:v>19.151</c:v>
                </c:pt>
                <c:pt idx="7">
                  <c:v>19.318000000000001</c:v>
                </c:pt>
                <c:pt idx="8">
                  <c:v>20.149999999999999</c:v>
                </c:pt>
                <c:pt idx="9">
                  <c:v>20.77</c:v>
                </c:pt>
                <c:pt idx="10">
                  <c:v>21.199000000000002</c:v>
                </c:pt>
                <c:pt idx="11">
                  <c:v>21.533000000000001</c:v>
                </c:pt>
                <c:pt idx="12">
                  <c:v>21.079000000000001</c:v>
                </c:pt>
                <c:pt idx="13">
                  <c:v>21.341999999999999</c:v>
                </c:pt>
                <c:pt idx="14">
                  <c:v>22.010999999999999</c:v>
                </c:pt>
                <c:pt idx="15">
                  <c:v>22.225999999999999</c:v>
                </c:pt>
                <c:pt idx="16">
                  <c:v>21.890999999999998</c:v>
                </c:pt>
                <c:pt idx="17">
                  <c:v>21.103000000000002</c:v>
                </c:pt>
                <c:pt idx="18">
                  <c:v>20.888999999999999</c:v>
                </c:pt>
                <c:pt idx="19">
                  <c:v>20.530999999999999</c:v>
                </c:pt>
                <c:pt idx="20">
                  <c:v>20.245999999999999</c:v>
                </c:pt>
                <c:pt idx="21">
                  <c:v>20.792999999999999</c:v>
                </c:pt>
                <c:pt idx="22">
                  <c:v>20.888999999999999</c:v>
                </c:pt>
                <c:pt idx="23">
                  <c:v>21.366</c:v>
                </c:pt>
                <c:pt idx="24">
                  <c:v>21.556999999999999</c:v>
                </c:pt>
                <c:pt idx="25">
                  <c:v>21.222999999999999</c:v>
                </c:pt>
                <c:pt idx="26">
                  <c:v>20.603000000000002</c:v>
                </c:pt>
                <c:pt idx="27">
                  <c:v>20.673999999999999</c:v>
                </c:pt>
                <c:pt idx="28">
                  <c:v>20.698</c:v>
                </c:pt>
                <c:pt idx="29">
                  <c:v>20.268999999999998</c:v>
                </c:pt>
                <c:pt idx="30">
                  <c:v>19.745999999999999</c:v>
                </c:pt>
                <c:pt idx="31">
                  <c:v>20.46</c:v>
                </c:pt>
                <c:pt idx="32">
                  <c:v>20.555</c:v>
                </c:pt>
                <c:pt idx="33">
                  <c:v>20.579000000000001</c:v>
                </c:pt>
                <c:pt idx="34">
                  <c:v>19.888000000000002</c:v>
                </c:pt>
                <c:pt idx="35">
                  <c:v>20.245999999999999</c:v>
                </c:pt>
                <c:pt idx="36">
                  <c:v>20.603000000000002</c:v>
                </c:pt>
                <c:pt idx="37">
                  <c:v>20.436</c:v>
                </c:pt>
                <c:pt idx="38">
                  <c:v>21.032</c:v>
                </c:pt>
                <c:pt idx="39">
                  <c:v>20.792999999999999</c:v>
                </c:pt>
                <c:pt idx="40">
                  <c:v>20.030999999999999</c:v>
                </c:pt>
                <c:pt idx="41">
                  <c:v>20.222000000000001</c:v>
                </c:pt>
                <c:pt idx="42">
                  <c:v>20.913</c:v>
                </c:pt>
                <c:pt idx="43">
                  <c:v>20.817</c:v>
                </c:pt>
                <c:pt idx="44">
                  <c:v>20.436</c:v>
                </c:pt>
                <c:pt idx="45">
                  <c:v>20.268999999999998</c:v>
                </c:pt>
                <c:pt idx="46">
                  <c:v>20.436</c:v>
                </c:pt>
                <c:pt idx="47">
                  <c:v>19.96</c:v>
                </c:pt>
                <c:pt idx="48">
                  <c:v>19.984000000000002</c:v>
                </c:pt>
                <c:pt idx="49">
                  <c:v>20.484000000000002</c:v>
                </c:pt>
                <c:pt idx="50">
                  <c:v>20.364999999999998</c:v>
                </c:pt>
                <c:pt idx="51">
                  <c:v>19.079999999999998</c:v>
                </c:pt>
                <c:pt idx="52">
                  <c:v>19.651</c:v>
                </c:pt>
                <c:pt idx="53">
                  <c:v>20.149999999999999</c:v>
                </c:pt>
                <c:pt idx="54">
                  <c:v>20.792999999999999</c:v>
                </c:pt>
                <c:pt idx="55">
                  <c:v>21.103000000000002</c:v>
                </c:pt>
                <c:pt idx="56">
                  <c:v>20.055</c:v>
                </c:pt>
                <c:pt idx="57">
                  <c:v>19.626999999999999</c:v>
                </c:pt>
                <c:pt idx="58">
                  <c:v>18.722999999999999</c:v>
                </c:pt>
                <c:pt idx="59">
                  <c:v>18.484999999999999</c:v>
                </c:pt>
                <c:pt idx="60">
                  <c:v>17.082000000000001</c:v>
                </c:pt>
                <c:pt idx="61">
                  <c:v>18.484999999999999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15.12</c:v>
                </c:pt>
                <c:pt idx="1">
                  <c:v>15.237</c:v>
                </c:pt>
                <c:pt idx="2">
                  <c:v>15.429</c:v>
                </c:pt>
                <c:pt idx="3">
                  <c:v>15.826000000000001</c:v>
                </c:pt>
                <c:pt idx="4">
                  <c:v>16.527000000000001</c:v>
                </c:pt>
                <c:pt idx="5">
                  <c:v>16.954000000000001</c:v>
                </c:pt>
                <c:pt idx="6">
                  <c:v>17.175999999999998</c:v>
                </c:pt>
                <c:pt idx="7">
                  <c:v>17.402000000000001</c:v>
                </c:pt>
                <c:pt idx="8">
                  <c:v>17.853000000000002</c:v>
                </c:pt>
                <c:pt idx="9">
                  <c:v>18.407</c:v>
                </c:pt>
                <c:pt idx="10">
                  <c:v>18.843</c:v>
                </c:pt>
                <c:pt idx="11">
                  <c:v>19.157</c:v>
                </c:pt>
                <c:pt idx="12">
                  <c:v>18.925000000000001</c:v>
                </c:pt>
                <c:pt idx="13">
                  <c:v>19.023</c:v>
                </c:pt>
                <c:pt idx="14">
                  <c:v>19.634</c:v>
                </c:pt>
                <c:pt idx="15">
                  <c:v>19.931999999999999</c:v>
                </c:pt>
                <c:pt idx="16">
                  <c:v>19.777999999999999</c:v>
                </c:pt>
                <c:pt idx="17">
                  <c:v>19.236999999999998</c:v>
                </c:pt>
                <c:pt idx="18">
                  <c:v>18.826000000000001</c:v>
                </c:pt>
                <c:pt idx="19">
                  <c:v>18.565000000000001</c:v>
                </c:pt>
                <c:pt idx="20">
                  <c:v>18.242999999999999</c:v>
                </c:pt>
                <c:pt idx="21">
                  <c:v>18.577999999999999</c:v>
                </c:pt>
                <c:pt idx="22">
                  <c:v>18.977</c:v>
                </c:pt>
                <c:pt idx="23">
                  <c:v>19.364999999999998</c:v>
                </c:pt>
                <c:pt idx="24">
                  <c:v>19.611000000000001</c:v>
                </c:pt>
                <c:pt idx="25">
                  <c:v>19.401</c:v>
                </c:pt>
                <c:pt idx="26">
                  <c:v>18.957000000000001</c:v>
                </c:pt>
                <c:pt idx="27">
                  <c:v>18.823</c:v>
                </c:pt>
                <c:pt idx="28">
                  <c:v>18.82</c:v>
                </c:pt>
                <c:pt idx="29">
                  <c:v>18.535</c:v>
                </c:pt>
                <c:pt idx="30">
                  <c:v>18.314</c:v>
                </c:pt>
                <c:pt idx="31">
                  <c:v>18.541</c:v>
                </c:pt>
                <c:pt idx="32">
                  <c:v>18.693999999999999</c:v>
                </c:pt>
                <c:pt idx="33">
                  <c:v>18.779</c:v>
                </c:pt>
                <c:pt idx="34">
                  <c:v>18.372</c:v>
                </c:pt>
                <c:pt idx="35">
                  <c:v>18.414999999999999</c:v>
                </c:pt>
                <c:pt idx="36">
                  <c:v>18.617000000000001</c:v>
                </c:pt>
                <c:pt idx="37">
                  <c:v>18.780999999999999</c:v>
                </c:pt>
                <c:pt idx="38">
                  <c:v>19.239999999999998</c:v>
                </c:pt>
                <c:pt idx="39">
                  <c:v>19.07</c:v>
                </c:pt>
                <c:pt idx="40">
                  <c:v>18.593</c:v>
                </c:pt>
                <c:pt idx="41">
                  <c:v>18.638000000000002</c:v>
                </c:pt>
                <c:pt idx="42">
                  <c:v>18.917000000000002</c:v>
                </c:pt>
                <c:pt idx="43">
                  <c:v>18.917999999999999</c:v>
                </c:pt>
                <c:pt idx="44">
                  <c:v>18.823</c:v>
                </c:pt>
                <c:pt idx="45">
                  <c:v>18.613</c:v>
                </c:pt>
                <c:pt idx="46">
                  <c:v>18.777999999999999</c:v>
                </c:pt>
                <c:pt idx="47">
                  <c:v>18.66</c:v>
                </c:pt>
                <c:pt idx="48">
                  <c:v>18.725999999999999</c:v>
                </c:pt>
                <c:pt idx="49">
                  <c:v>18.797000000000001</c:v>
                </c:pt>
                <c:pt idx="50">
                  <c:v>18.721</c:v>
                </c:pt>
                <c:pt idx="51">
                  <c:v>18.123000000000001</c:v>
                </c:pt>
                <c:pt idx="52">
                  <c:v>18.236000000000001</c:v>
                </c:pt>
                <c:pt idx="53">
                  <c:v>18.382999999999999</c:v>
                </c:pt>
                <c:pt idx="54">
                  <c:v>18.940000000000001</c:v>
                </c:pt>
                <c:pt idx="55">
                  <c:v>19.39</c:v>
                </c:pt>
                <c:pt idx="56">
                  <c:v>19.016999999999999</c:v>
                </c:pt>
                <c:pt idx="57">
                  <c:v>18.475000000000001</c:v>
                </c:pt>
                <c:pt idx="58">
                  <c:v>17.872</c:v>
                </c:pt>
                <c:pt idx="59">
                  <c:v>17.376000000000001</c:v>
                </c:pt>
                <c:pt idx="60">
                  <c:v>16.602</c:v>
                </c:pt>
                <c:pt idx="61">
                  <c:v>17.321999999999999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13.786</c:v>
                </c:pt>
                <c:pt idx="1">
                  <c:v>14.098000000000001</c:v>
                </c:pt>
                <c:pt idx="2">
                  <c:v>13.978</c:v>
                </c:pt>
                <c:pt idx="3">
                  <c:v>14.194000000000001</c:v>
                </c:pt>
                <c:pt idx="4">
                  <c:v>14.912000000000001</c:v>
                </c:pt>
                <c:pt idx="5">
                  <c:v>15.27</c:v>
                </c:pt>
                <c:pt idx="6">
                  <c:v>15.629</c:v>
                </c:pt>
                <c:pt idx="7">
                  <c:v>15.891</c:v>
                </c:pt>
                <c:pt idx="8">
                  <c:v>16.058</c:v>
                </c:pt>
                <c:pt idx="9">
                  <c:v>16.558</c:v>
                </c:pt>
                <c:pt idx="10">
                  <c:v>16.986999999999998</c:v>
                </c:pt>
                <c:pt idx="11">
                  <c:v>17.344000000000001</c:v>
                </c:pt>
                <c:pt idx="12">
                  <c:v>17.201000000000001</c:v>
                </c:pt>
                <c:pt idx="13">
                  <c:v>17.106000000000002</c:v>
                </c:pt>
                <c:pt idx="14">
                  <c:v>17.677</c:v>
                </c:pt>
                <c:pt idx="15">
                  <c:v>17.986000000000001</c:v>
                </c:pt>
                <c:pt idx="16">
                  <c:v>17.914999999999999</c:v>
                </c:pt>
                <c:pt idx="17">
                  <c:v>17.724</c:v>
                </c:pt>
                <c:pt idx="18">
                  <c:v>17.13</c:v>
                </c:pt>
                <c:pt idx="19">
                  <c:v>16.939</c:v>
                </c:pt>
                <c:pt idx="20">
                  <c:v>16.606000000000002</c:v>
                </c:pt>
                <c:pt idx="21">
                  <c:v>16.701000000000001</c:v>
                </c:pt>
                <c:pt idx="22">
                  <c:v>17.271999999999998</c:v>
                </c:pt>
                <c:pt idx="23">
                  <c:v>17.701000000000001</c:v>
                </c:pt>
                <c:pt idx="24">
                  <c:v>18.033000000000001</c:v>
                </c:pt>
                <c:pt idx="25">
                  <c:v>18.129000000000001</c:v>
                </c:pt>
                <c:pt idx="26">
                  <c:v>17.867000000000001</c:v>
                </c:pt>
                <c:pt idx="27">
                  <c:v>17.605</c:v>
                </c:pt>
                <c:pt idx="28">
                  <c:v>17.558</c:v>
                </c:pt>
                <c:pt idx="29">
                  <c:v>17.414999999999999</c:v>
                </c:pt>
                <c:pt idx="30">
                  <c:v>17.367999999999999</c:v>
                </c:pt>
                <c:pt idx="31">
                  <c:v>17.177</c:v>
                </c:pt>
                <c:pt idx="32">
                  <c:v>17.463000000000001</c:v>
                </c:pt>
                <c:pt idx="33">
                  <c:v>17.486000000000001</c:v>
                </c:pt>
                <c:pt idx="34">
                  <c:v>17.32</c:v>
                </c:pt>
                <c:pt idx="35">
                  <c:v>17.010999999999999</c:v>
                </c:pt>
                <c:pt idx="36">
                  <c:v>17.201000000000001</c:v>
                </c:pt>
                <c:pt idx="37">
                  <c:v>17.344000000000001</c:v>
                </c:pt>
                <c:pt idx="38">
                  <c:v>17.843</c:v>
                </c:pt>
                <c:pt idx="39">
                  <c:v>17.724</c:v>
                </c:pt>
                <c:pt idx="40">
                  <c:v>17.463000000000001</c:v>
                </c:pt>
                <c:pt idx="41">
                  <c:v>17.510000000000002</c:v>
                </c:pt>
                <c:pt idx="42">
                  <c:v>17.271999999999998</c:v>
                </c:pt>
                <c:pt idx="43">
                  <c:v>17.248999999999999</c:v>
                </c:pt>
                <c:pt idx="44">
                  <c:v>17.414999999999999</c:v>
                </c:pt>
                <c:pt idx="45">
                  <c:v>17.13</c:v>
                </c:pt>
                <c:pt idx="46">
                  <c:v>17.344000000000001</c:v>
                </c:pt>
                <c:pt idx="47">
                  <c:v>17.367999999999999</c:v>
                </c:pt>
                <c:pt idx="48">
                  <c:v>17.629000000000001</c:v>
                </c:pt>
                <c:pt idx="49">
                  <c:v>17.439</c:v>
                </c:pt>
                <c:pt idx="50">
                  <c:v>17.082000000000001</c:v>
                </c:pt>
                <c:pt idx="51">
                  <c:v>17.295999999999999</c:v>
                </c:pt>
                <c:pt idx="52">
                  <c:v>16.963000000000001</c:v>
                </c:pt>
                <c:pt idx="53">
                  <c:v>16.558</c:v>
                </c:pt>
                <c:pt idx="54">
                  <c:v>17.010999999999999</c:v>
                </c:pt>
                <c:pt idx="55">
                  <c:v>17.558</c:v>
                </c:pt>
                <c:pt idx="56">
                  <c:v>17.771999999999998</c:v>
                </c:pt>
                <c:pt idx="57">
                  <c:v>17.248999999999999</c:v>
                </c:pt>
                <c:pt idx="58">
                  <c:v>17.177</c:v>
                </c:pt>
                <c:pt idx="59">
                  <c:v>16.248999999999999</c:v>
                </c:pt>
                <c:pt idx="60">
                  <c:v>16.106000000000002</c:v>
                </c:pt>
                <c:pt idx="61">
                  <c:v>16.106000000000002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410368"/>
        <c:axId val="192411904"/>
      </c:scatterChart>
      <c:valAx>
        <c:axId val="192410368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411904"/>
        <c:crosses val="autoZero"/>
        <c:crossBetween val="midCat"/>
      </c:valAx>
      <c:valAx>
        <c:axId val="192411904"/>
        <c:scaling>
          <c:orientation val="minMax"/>
          <c:max val="23"/>
          <c:min val="13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41036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4</xdr:col>
      <xdr:colOff>352425</xdr:colOff>
      <xdr:row>38</xdr:row>
      <xdr:rowOff>133350</xdr:rowOff>
    </xdr:to>
    <xdr:pic>
      <xdr:nvPicPr>
        <xdr:cNvPr id="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48200"/>
          <a:ext cx="5133975" cy="280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30">
        <v>2010</v>
      </c>
      <c r="B1" s="66" t="s">
        <v>134</v>
      </c>
      <c r="C1" s="66"/>
      <c r="D1" s="66"/>
      <c r="E1" s="66"/>
      <c r="F1" s="66"/>
      <c r="G1" s="66"/>
    </row>
    <row r="2" spans="1:7" x14ac:dyDescent="0.25">
      <c r="A2" s="1" t="s">
        <v>0</v>
      </c>
      <c r="B2" s="28" t="s">
        <v>146</v>
      </c>
      <c r="C2" s="32"/>
    </row>
    <row r="3" spans="1:7" x14ac:dyDescent="0.25">
      <c r="A3" s="1" t="s">
        <v>1</v>
      </c>
      <c r="B3" s="28" t="s">
        <v>142</v>
      </c>
      <c r="C3" s="32"/>
    </row>
    <row r="4" spans="1:7" x14ac:dyDescent="0.25">
      <c r="A4" s="1" t="s">
        <v>2</v>
      </c>
      <c r="B4" s="28" t="s">
        <v>133</v>
      </c>
      <c r="C4" s="32"/>
    </row>
    <row r="5" spans="1:7" x14ac:dyDescent="0.25">
      <c r="A5" s="1" t="s">
        <v>3</v>
      </c>
      <c r="B5" s="28">
        <v>1154750</v>
      </c>
      <c r="C5" s="32"/>
    </row>
    <row r="6" spans="1:7" x14ac:dyDescent="0.25">
      <c r="A6" s="1" t="s">
        <v>124</v>
      </c>
      <c r="B6" s="28">
        <v>1</v>
      </c>
      <c r="C6" s="32"/>
    </row>
    <row r="7" spans="1:7" x14ac:dyDescent="0.25">
      <c r="A7" s="1" t="s">
        <v>4</v>
      </c>
      <c r="B7" s="28">
        <v>473826</v>
      </c>
      <c r="C7" s="32"/>
    </row>
    <row r="8" spans="1:7" x14ac:dyDescent="0.25">
      <c r="A8" s="1" t="s">
        <v>5</v>
      </c>
      <c r="B8" s="32" t="str">
        <f>B3&amp;RIGHT(A1,2)&amp;"w"&amp;B6&amp;"_"&amp;B5&amp;"_Summary"</f>
        <v>rttg10w1_1154750_Summary</v>
      </c>
      <c r="C8" s="32"/>
    </row>
    <row r="9" spans="1:7" x14ac:dyDescent="0.25">
      <c r="B9" s="32"/>
      <c r="C9" s="32"/>
    </row>
    <row r="10" spans="1:7" x14ac:dyDescent="0.25">
      <c r="A10" s="1" t="s">
        <v>6</v>
      </c>
      <c r="B10" s="61">
        <f>DATE(A1,7,1)</f>
        <v>40360</v>
      </c>
      <c r="C10" s="61">
        <f>DATE(A1,8,31)</f>
        <v>40421</v>
      </c>
      <c r="F10" s="14"/>
    </row>
    <row r="11" spans="1:7" x14ac:dyDescent="0.25">
      <c r="B11" s="32" t="s">
        <v>143</v>
      </c>
      <c r="C11" s="32"/>
      <c r="D11" s="25">
        <f>B10</f>
        <v>40360</v>
      </c>
      <c r="E11" s="2" t="s">
        <v>122</v>
      </c>
      <c r="F11" s="25">
        <f>C10</f>
        <v>40421</v>
      </c>
    </row>
    <row r="12" spans="1:7" x14ac:dyDescent="0.25">
      <c r="B12" s="32"/>
      <c r="C12" s="32"/>
    </row>
    <row r="13" spans="1:7" x14ac:dyDescent="0.25">
      <c r="A13" s="1" t="s">
        <v>7</v>
      </c>
      <c r="B13" s="32"/>
      <c r="C13" s="62" t="s">
        <v>8</v>
      </c>
      <c r="E13" s="1" t="s">
        <v>11</v>
      </c>
    </row>
    <row r="14" spans="1:7" x14ac:dyDescent="0.25">
      <c r="A14" s="5" t="s">
        <v>38</v>
      </c>
      <c r="B14" s="63" t="s">
        <v>36</v>
      </c>
      <c r="C14" s="32"/>
      <c r="F14" s="14"/>
    </row>
    <row r="15" spans="1:7" x14ac:dyDescent="0.25">
      <c r="A15" s="5" t="s">
        <v>39</v>
      </c>
      <c r="B15" s="20">
        <f>DailyStats!B69</f>
        <v>13.786</v>
      </c>
      <c r="C15" s="31">
        <f>DailyStats!D69</f>
        <v>40360.291666666664</v>
      </c>
      <c r="D15" s="32"/>
      <c r="E15" s="33">
        <f>COUNT(DailyStats!D69:W69)</f>
        <v>3</v>
      </c>
      <c r="F15" s="14"/>
    </row>
    <row r="16" spans="1:7" x14ac:dyDescent="0.25">
      <c r="A16" s="5" t="s">
        <v>43</v>
      </c>
      <c r="B16" s="20">
        <f>DailyStats!B70</f>
        <v>22.225999999999999</v>
      </c>
      <c r="C16" s="31">
        <f>DailyStats!D70</f>
        <v>40375.708333333336</v>
      </c>
      <c r="D16" s="32"/>
      <c r="E16" s="33">
        <f>COUNT(DailyStats!D70:W70)</f>
        <v>1</v>
      </c>
      <c r="F16" s="14"/>
    </row>
    <row r="17" spans="1:6" x14ac:dyDescent="0.25">
      <c r="A17" s="5" t="s">
        <v>42</v>
      </c>
      <c r="B17" s="20">
        <f>DailyStats!B71</f>
        <v>18.385548387096772</v>
      </c>
      <c r="C17" s="34"/>
      <c r="D17" s="32"/>
      <c r="E17" s="33"/>
    </row>
    <row r="18" spans="1:6" x14ac:dyDescent="0.25">
      <c r="A18" s="5" t="s">
        <v>41</v>
      </c>
      <c r="B18" s="20">
        <f>DailyStats!B72</f>
        <v>4.3339999999999996</v>
      </c>
      <c r="C18" s="35">
        <f>DailyStats!D72</f>
        <v>40374</v>
      </c>
      <c r="D18" s="32"/>
      <c r="E18" s="33">
        <f>COUNT(DailyStats!D72:W72)</f>
        <v>1</v>
      </c>
      <c r="F18" s="14"/>
    </row>
    <row r="19" spans="1:6" x14ac:dyDescent="0.25">
      <c r="A19" s="5" t="s">
        <v>40</v>
      </c>
      <c r="B19" s="20">
        <f>DailyStats!B73</f>
        <v>0.97599999999999998</v>
      </c>
      <c r="C19" s="35">
        <f>DailyStats!D73</f>
        <v>40420</v>
      </c>
      <c r="D19" s="32"/>
      <c r="E19" s="33">
        <f>COUNT(DailyStats!D73:W73)</f>
        <v>1</v>
      </c>
      <c r="F19" s="14"/>
    </row>
    <row r="20" spans="1:6" x14ac:dyDescent="0.25">
      <c r="A20" s="5" t="s">
        <v>9</v>
      </c>
      <c r="B20" s="2">
        <v>1488</v>
      </c>
      <c r="C20" s="34"/>
      <c r="D20" s="32"/>
      <c r="E20" s="33"/>
    </row>
    <row r="21" spans="1:6" x14ac:dyDescent="0.25">
      <c r="A21" s="5" t="s">
        <v>10</v>
      </c>
      <c r="B21" s="2" t="s">
        <v>35</v>
      </c>
      <c r="C21" s="34"/>
      <c r="D21" s="32"/>
      <c r="E21" s="33"/>
    </row>
    <row r="22" spans="1:6" x14ac:dyDescent="0.25">
      <c r="A22" s="5" t="s">
        <v>44</v>
      </c>
      <c r="B22" s="20">
        <f>MWAT!E4</f>
        <v>19.383607142857599</v>
      </c>
      <c r="C22" s="36">
        <f>MWAT!F4</f>
        <v>40377</v>
      </c>
      <c r="D22" s="32"/>
      <c r="E22" s="37">
        <f>COUNT(MWAT!F4:F104)</f>
        <v>1</v>
      </c>
      <c r="F22" s="14"/>
    </row>
    <row r="23" spans="1:6" x14ac:dyDescent="0.25">
      <c r="A23" s="5" t="s">
        <v>45</v>
      </c>
      <c r="B23" s="20">
        <f>MWMT!E4</f>
        <v>21.611571428571398</v>
      </c>
      <c r="C23" s="36">
        <f>MWMT!F4</f>
        <v>40376</v>
      </c>
      <c r="D23" s="32"/>
      <c r="E23" s="37">
        <f>COUNT(MWMT!F4:F104)</f>
        <v>2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7" t="s">
        <v>37</v>
      </c>
      <c r="B1" s="67"/>
      <c r="C1" s="67"/>
      <c r="D1" s="67"/>
    </row>
    <row r="2" spans="1:9" x14ac:dyDescent="0.25">
      <c r="A2" s="27" t="str">
        <f>LEFT(StatSummary!B8, LEN(StatSummary!B8)-8)&amp;"_DailyStats.csv"</f>
        <v>rttg10w1_1154750_DailyStats.csv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9" t="s">
        <v>125</v>
      </c>
      <c r="C3" s="29" t="s">
        <v>126</v>
      </c>
      <c r="D3" s="29" t="s">
        <v>127</v>
      </c>
      <c r="E3" s="29" t="s">
        <v>128</v>
      </c>
      <c r="F3" s="16" t="s">
        <v>129</v>
      </c>
      <c r="G3" s="16" t="s">
        <v>130</v>
      </c>
      <c r="H3" s="16" t="s">
        <v>131</v>
      </c>
      <c r="I3" s="16" t="s">
        <v>132</v>
      </c>
    </row>
    <row r="4" spans="1:9" x14ac:dyDescent="0.25">
      <c r="A4" s="6">
        <v>40360</v>
      </c>
      <c r="B4" s="21">
        <v>13.786</v>
      </c>
      <c r="C4" s="21">
        <v>16.986999999999998</v>
      </c>
      <c r="D4" s="21">
        <v>15.12</v>
      </c>
      <c r="E4" s="21">
        <v>3.2010000000000001</v>
      </c>
      <c r="F4">
        <v>0</v>
      </c>
      <c r="G4">
        <v>0</v>
      </c>
      <c r="H4">
        <v>13</v>
      </c>
      <c r="I4" s="21">
        <v>0.51400000000000001</v>
      </c>
    </row>
    <row r="5" spans="1:9" x14ac:dyDescent="0.25">
      <c r="A5" s="6">
        <v>40361</v>
      </c>
      <c r="B5" s="21">
        <v>14.098000000000001</v>
      </c>
      <c r="C5" s="21">
        <v>17.033999999999999</v>
      </c>
      <c r="D5" s="21">
        <v>15.237</v>
      </c>
      <c r="E5" s="21">
        <v>2.9359999999999999</v>
      </c>
      <c r="F5">
        <v>0</v>
      </c>
      <c r="G5">
        <v>0</v>
      </c>
      <c r="H5">
        <v>12</v>
      </c>
      <c r="I5" s="21">
        <v>0.498</v>
      </c>
    </row>
    <row r="6" spans="1:9" x14ac:dyDescent="0.25">
      <c r="A6" s="6">
        <v>40362</v>
      </c>
      <c r="B6" s="21">
        <v>13.978</v>
      </c>
      <c r="C6" s="21">
        <v>17.439</v>
      </c>
      <c r="D6" s="21">
        <v>15.429</v>
      </c>
      <c r="E6" s="21">
        <v>3.4609999999999999</v>
      </c>
      <c r="F6">
        <v>0</v>
      </c>
      <c r="G6">
        <v>0</v>
      </c>
      <c r="H6">
        <v>11</v>
      </c>
      <c r="I6" s="21">
        <v>0.46600000000000003</v>
      </c>
    </row>
    <row r="7" spans="1:9" x14ac:dyDescent="0.25">
      <c r="A7" s="6">
        <v>40363</v>
      </c>
      <c r="B7" s="21">
        <v>14.194000000000001</v>
      </c>
      <c r="C7" s="21">
        <v>17.937999999999999</v>
      </c>
      <c r="D7" s="21">
        <v>15.826000000000001</v>
      </c>
      <c r="E7" s="21">
        <v>3.7440000000000002</v>
      </c>
      <c r="F7">
        <v>0</v>
      </c>
      <c r="G7">
        <v>0</v>
      </c>
      <c r="H7">
        <v>9</v>
      </c>
      <c r="I7" s="21">
        <v>0.40100000000000002</v>
      </c>
    </row>
    <row r="8" spans="1:9" x14ac:dyDescent="0.25">
      <c r="A8" s="6">
        <v>40364</v>
      </c>
      <c r="B8" s="21">
        <v>14.912000000000001</v>
      </c>
      <c r="C8" s="21">
        <v>18.652000000000001</v>
      </c>
      <c r="D8" s="21">
        <v>16.527000000000001</v>
      </c>
      <c r="E8" s="21">
        <v>3.74</v>
      </c>
      <c r="F8">
        <v>0</v>
      </c>
      <c r="G8">
        <v>0</v>
      </c>
      <c r="H8">
        <v>3</v>
      </c>
      <c r="I8" s="21">
        <v>0.13300000000000001</v>
      </c>
    </row>
    <row r="9" spans="1:9" x14ac:dyDescent="0.25">
      <c r="A9" s="6">
        <v>40365</v>
      </c>
      <c r="B9" s="21">
        <v>15.27</v>
      </c>
      <c r="C9" s="21">
        <v>19.032</v>
      </c>
      <c r="D9" s="21">
        <v>16.954000000000001</v>
      </c>
      <c r="E9" s="21">
        <v>3.762</v>
      </c>
      <c r="F9">
        <v>0</v>
      </c>
      <c r="G9">
        <v>0</v>
      </c>
      <c r="H9">
        <v>0</v>
      </c>
      <c r="I9" s="21">
        <v>0</v>
      </c>
    </row>
    <row r="10" spans="1:9" x14ac:dyDescent="0.25">
      <c r="A10" s="6">
        <v>40366</v>
      </c>
      <c r="B10" s="21">
        <v>15.629</v>
      </c>
      <c r="C10" s="21">
        <v>19.151</v>
      </c>
      <c r="D10" s="21">
        <v>17.175999999999998</v>
      </c>
      <c r="E10" s="21">
        <v>3.5219999999999998</v>
      </c>
      <c r="F10">
        <v>0</v>
      </c>
      <c r="G10">
        <v>0</v>
      </c>
      <c r="H10">
        <v>0</v>
      </c>
      <c r="I10" s="21">
        <v>0</v>
      </c>
    </row>
    <row r="11" spans="1:9" x14ac:dyDescent="0.25">
      <c r="A11" s="6">
        <v>40367</v>
      </c>
      <c r="B11" s="21">
        <v>15.891</v>
      </c>
      <c r="C11" s="21">
        <v>19.318000000000001</v>
      </c>
      <c r="D11" s="21">
        <v>17.402000000000001</v>
      </c>
      <c r="E11" s="21">
        <v>3.427</v>
      </c>
      <c r="F11">
        <v>0</v>
      </c>
      <c r="G11">
        <v>0</v>
      </c>
      <c r="H11">
        <v>0</v>
      </c>
      <c r="I11" s="21">
        <v>0</v>
      </c>
    </row>
    <row r="12" spans="1:9" x14ac:dyDescent="0.25">
      <c r="A12" s="6">
        <v>40368</v>
      </c>
      <c r="B12" s="21">
        <v>16.058</v>
      </c>
      <c r="C12" s="21">
        <v>20.149999999999999</v>
      </c>
      <c r="D12" s="21">
        <v>17.853000000000002</v>
      </c>
      <c r="E12" s="21">
        <v>4.0919999999999996</v>
      </c>
      <c r="F12">
        <v>0</v>
      </c>
      <c r="G12">
        <v>0</v>
      </c>
      <c r="H12">
        <v>0</v>
      </c>
      <c r="I12" s="21">
        <v>0</v>
      </c>
    </row>
    <row r="13" spans="1:9" x14ac:dyDescent="0.25">
      <c r="A13" s="6">
        <v>40369</v>
      </c>
      <c r="B13" s="21">
        <v>16.558</v>
      </c>
      <c r="C13" s="21">
        <v>20.77</v>
      </c>
      <c r="D13" s="21">
        <v>18.407</v>
      </c>
      <c r="E13" s="21">
        <v>4.2119999999999997</v>
      </c>
      <c r="F13">
        <v>0</v>
      </c>
      <c r="G13">
        <v>0</v>
      </c>
      <c r="H13">
        <v>0</v>
      </c>
      <c r="I13" s="21">
        <v>0</v>
      </c>
    </row>
    <row r="14" spans="1:9" x14ac:dyDescent="0.25">
      <c r="A14" s="6">
        <v>40370</v>
      </c>
      <c r="B14" s="21">
        <v>16.986999999999998</v>
      </c>
      <c r="C14" s="21">
        <v>21.199000000000002</v>
      </c>
      <c r="D14" s="21">
        <v>18.843</v>
      </c>
      <c r="E14" s="21">
        <v>4.2119999999999997</v>
      </c>
      <c r="F14">
        <v>0</v>
      </c>
      <c r="G14">
        <v>0</v>
      </c>
      <c r="H14">
        <v>0</v>
      </c>
      <c r="I14" s="21">
        <v>0</v>
      </c>
    </row>
    <row r="15" spans="1:9" x14ac:dyDescent="0.25">
      <c r="A15" s="6">
        <v>40371</v>
      </c>
      <c r="B15" s="21">
        <v>17.344000000000001</v>
      </c>
      <c r="C15" s="21">
        <v>21.533000000000001</v>
      </c>
      <c r="D15" s="21">
        <v>19.157</v>
      </c>
      <c r="E15" s="21">
        <v>4.1890000000000001</v>
      </c>
      <c r="F15">
        <v>0</v>
      </c>
      <c r="G15">
        <v>0</v>
      </c>
      <c r="H15">
        <v>0</v>
      </c>
      <c r="I15" s="21">
        <v>0</v>
      </c>
    </row>
    <row r="16" spans="1:9" x14ac:dyDescent="0.25">
      <c r="A16" s="6">
        <v>40372</v>
      </c>
      <c r="B16" s="21">
        <v>17.201000000000001</v>
      </c>
      <c r="C16" s="21">
        <v>21.079000000000001</v>
      </c>
      <c r="D16" s="21">
        <v>18.925000000000001</v>
      </c>
      <c r="E16" s="21">
        <v>3.8780000000000001</v>
      </c>
      <c r="F16">
        <v>0</v>
      </c>
      <c r="G16">
        <v>0</v>
      </c>
      <c r="H16">
        <v>0</v>
      </c>
      <c r="I16" s="21">
        <v>0</v>
      </c>
    </row>
    <row r="17" spans="1:9" x14ac:dyDescent="0.25">
      <c r="A17" s="6">
        <v>40373</v>
      </c>
      <c r="B17" s="21">
        <v>17.106000000000002</v>
      </c>
      <c r="C17" s="21">
        <v>21.341999999999999</v>
      </c>
      <c r="D17" s="21">
        <v>19.023</v>
      </c>
      <c r="E17" s="21">
        <v>4.2359999999999998</v>
      </c>
      <c r="F17">
        <v>0</v>
      </c>
      <c r="G17">
        <v>0</v>
      </c>
      <c r="H17">
        <v>0</v>
      </c>
      <c r="I17" s="21">
        <v>0</v>
      </c>
    </row>
    <row r="18" spans="1:9" x14ac:dyDescent="0.25">
      <c r="A18" s="6">
        <v>40374</v>
      </c>
      <c r="B18" s="21">
        <v>17.677</v>
      </c>
      <c r="C18" s="21">
        <v>22.010999999999999</v>
      </c>
      <c r="D18" s="21">
        <v>19.634</v>
      </c>
      <c r="E18" s="21">
        <v>4.3339999999999996</v>
      </c>
      <c r="F18">
        <v>0</v>
      </c>
      <c r="G18">
        <v>0</v>
      </c>
      <c r="H18">
        <v>0</v>
      </c>
      <c r="I18" s="21">
        <v>0</v>
      </c>
    </row>
    <row r="19" spans="1:9" x14ac:dyDescent="0.25">
      <c r="A19" s="6">
        <v>40375</v>
      </c>
      <c r="B19" s="21">
        <v>17.986000000000001</v>
      </c>
      <c r="C19" s="21">
        <v>22.225999999999999</v>
      </c>
      <c r="D19" s="21">
        <v>19.931999999999999</v>
      </c>
      <c r="E19" s="21">
        <v>4.24</v>
      </c>
      <c r="F19">
        <v>0</v>
      </c>
      <c r="G19">
        <v>0</v>
      </c>
      <c r="H19">
        <v>0</v>
      </c>
      <c r="I19" s="21">
        <v>0</v>
      </c>
    </row>
    <row r="20" spans="1:9" x14ac:dyDescent="0.25">
      <c r="A20" s="6">
        <v>40376</v>
      </c>
      <c r="B20" s="21">
        <v>17.914999999999999</v>
      </c>
      <c r="C20" s="21">
        <v>21.890999999999998</v>
      </c>
      <c r="D20" s="21">
        <v>19.777999999999999</v>
      </c>
      <c r="E20" s="21">
        <v>3.976</v>
      </c>
      <c r="F20">
        <v>0</v>
      </c>
      <c r="G20">
        <v>0</v>
      </c>
      <c r="H20">
        <v>0</v>
      </c>
      <c r="I20" s="21">
        <v>0</v>
      </c>
    </row>
    <row r="21" spans="1:9" x14ac:dyDescent="0.25">
      <c r="A21" s="6">
        <v>40377</v>
      </c>
      <c r="B21" s="21">
        <v>17.724</v>
      </c>
      <c r="C21" s="21">
        <v>21.103000000000002</v>
      </c>
      <c r="D21" s="21">
        <v>19.236999999999998</v>
      </c>
      <c r="E21" s="21">
        <v>3.379</v>
      </c>
      <c r="F21">
        <v>0</v>
      </c>
      <c r="G21">
        <v>0</v>
      </c>
      <c r="H21">
        <v>0</v>
      </c>
      <c r="I21" s="21">
        <v>0</v>
      </c>
    </row>
    <row r="22" spans="1:9" x14ac:dyDescent="0.25">
      <c r="A22" s="6">
        <v>40378</v>
      </c>
      <c r="B22" s="21">
        <v>17.13</v>
      </c>
      <c r="C22" s="21">
        <v>20.888999999999999</v>
      </c>
      <c r="D22" s="21">
        <v>18.826000000000001</v>
      </c>
      <c r="E22" s="21">
        <v>3.7589999999999999</v>
      </c>
      <c r="F22">
        <v>0</v>
      </c>
      <c r="G22">
        <v>0</v>
      </c>
      <c r="H22">
        <v>0</v>
      </c>
      <c r="I22" s="21">
        <v>0</v>
      </c>
    </row>
    <row r="23" spans="1:9" x14ac:dyDescent="0.25">
      <c r="A23" s="6">
        <v>40379</v>
      </c>
      <c r="B23" s="21">
        <v>16.939</v>
      </c>
      <c r="C23" s="21">
        <v>20.530999999999999</v>
      </c>
      <c r="D23" s="21">
        <v>18.565000000000001</v>
      </c>
      <c r="E23" s="21">
        <v>3.5920000000000001</v>
      </c>
      <c r="F23">
        <v>0</v>
      </c>
      <c r="G23">
        <v>0</v>
      </c>
      <c r="H23">
        <v>0</v>
      </c>
      <c r="I23" s="21">
        <v>0</v>
      </c>
    </row>
    <row r="24" spans="1:9" x14ac:dyDescent="0.25">
      <c r="A24" s="6">
        <v>40380</v>
      </c>
      <c r="B24" s="21">
        <v>16.606000000000002</v>
      </c>
      <c r="C24" s="21">
        <v>20.245999999999999</v>
      </c>
      <c r="D24" s="21">
        <v>18.242999999999999</v>
      </c>
      <c r="E24" s="21">
        <v>3.64</v>
      </c>
      <c r="F24">
        <v>0</v>
      </c>
      <c r="G24">
        <v>0</v>
      </c>
      <c r="H24">
        <v>0</v>
      </c>
      <c r="I24" s="21">
        <v>0</v>
      </c>
    </row>
    <row r="25" spans="1:9" x14ac:dyDescent="0.25">
      <c r="A25" s="6">
        <v>40381</v>
      </c>
      <c r="B25" s="21">
        <v>16.701000000000001</v>
      </c>
      <c r="C25" s="21">
        <v>20.792999999999999</v>
      </c>
      <c r="D25" s="21">
        <v>18.577999999999999</v>
      </c>
      <c r="E25" s="21">
        <v>4.0919999999999996</v>
      </c>
      <c r="F25">
        <v>0</v>
      </c>
      <c r="G25">
        <v>0</v>
      </c>
      <c r="H25">
        <v>0</v>
      </c>
      <c r="I25" s="21">
        <v>0</v>
      </c>
    </row>
    <row r="26" spans="1:9" x14ac:dyDescent="0.25">
      <c r="A26" s="6">
        <v>40382</v>
      </c>
      <c r="B26" s="21">
        <v>17.271999999999998</v>
      </c>
      <c r="C26" s="21">
        <v>20.888999999999999</v>
      </c>
      <c r="D26" s="21">
        <v>18.977</v>
      </c>
      <c r="E26" s="21">
        <v>3.617</v>
      </c>
      <c r="F26">
        <v>0</v>
      </c>
      <c r="G26">
        <v>0</v>
      </c>
      <c r="H26">
        <v>0</v>
      </c>
      <c r="I26" s="21">
        <v>0</v>
      </c>
    </row>
    <row r="27" spans="1:9" x14ac:dyDescent="0.25">
      <c r="A27" s="6">
        <v>40383</v>
      </c>
      <c r="B27" s="21">
        <v>17.701000000000001</v>
      </c>
      <c r="C27" s="21">
        <v>21.366</v>
      </c>
      <c r="D27" s="21">
        <v>19.364999999999998</v>
      </c>
      <c r="E27" s="21">
        <v>3.665</v>
      </c>
      <c r="F27">
        <v>0</v>
      </c>
      <c r="G27">
        <v>0</v>
      </c>
      <c r="H27">
        <v>0</v>
      </c>
      <c r="I27" s="21">
        <v>0</v>
      </c>
    </row>
    <row r="28" spans="1:9" x14ac:dyDescent="0.25">
      <c r="A28" s="6">
        <v>40384</v>
      </c>
      <c r="B28" s="21">
        <v>18.033000000000001</v>
      </c>
      <c r="C28" s="21">
        <v>21.556999999999999</v>
      </c>
      <c r="D28" s="21">
        <v>19.611000000000001</v>
      </c>
      <c r="E28" s="21">
        <v>3.524</v>
      </c>
      <c r="F28">
        <v>0</v>
      </c>
      <c r="G28">
        <v>0</v>
      </c>
      <c r="H28">
        <v>0</v>
      </c>
      <c r="I28" s="21">
        <v>0</v>
      </c>
    </row>
    <row r="29" spans="1:9" x14ac:dyDescent="0.25">
      <c r="A29" s="6">
        <v>40385</v>
      </c>
      <c r="B29" s="21">
        <v>18.129000000000001</v>
      </c>
      <c r="C29" s="21">
        <v>21.222999999999999</v>
      </c>
      <c r="D29" s="21">
        <v>19.401</v>
      </c>
      <c r="E29" s="21">
        <v>3.0939999999999999</v>
      </c>
      <c r="F29">
        <v>0</v>
      </c>
      <c r="G29">
        <v>0</v>
      </c>
      <c r="H29">
        <v>0</v>
      </c>
      <c r="I29" s="21">
        <v>0</v>
      </c>
    </row>
    <row r="30" spans="1:9" x14ac:dyDescent="0.25">
      <c r="A30" s="6">
        <v>40386</v>
      </c>
      <c r="B30" s="21">
        <v>17.867000000000001</v>
      </c>
      <c r="C30" s="21">
        <v>20.603000000000002</v>
      </c>
      <c r="D30" s="21">
        <v>18.957000000000001</v>
      </c>
      <c r="E30" s="21">
        <v>2.7360000000000002</v>
      </c>
      <c r="F30">
        <v>0</v>
      </c>
      <c r="G30">
        <v>0</v>
      </c>
      <c r="H30">
        <v>0</v>
      </c>
      <c r="I30" s="21">
        <v>0</v>
      </c>
    </row>
    <row r="31" spans="1:9" x14ac:dyDescent="0.25">
      <c r="A31" s="6">
        <v>40387</v>
      </c>
      <c r="B31" s="21">
        <v>17.605</v>
      </c>
      <c r="C31" s="21">
        <v>20.673999999999999</v>
      </c>
      <c r="D31" s="21">
        <v>18.823</v>
      </c>
      <c r="E31" s="21">
        <v>3.069</v>
      </c>
      <c r="F31">
        <v>0</v>
      </c>
      <c r="G31">
        <v>0</v>
      </c>
      <c r="H31">
        <v>0</v>
      </c>
      <c r="I31" s="21">
        <v>0</v>
      </c>
    </row>
    <row r="32" spans="1:9" x14ac:dyDescent="0.25">
      <c r="A32" s="6">
        <v>40388</v>
      </c>
      <c r="B32" s="21">
        <v>17.558</v>
      </c>
      <c r="C32" s="21">
        <v>20.698</v>
      </c>
      <c r="D32" s="21">
        <v>18.82</v>
      </c>
      <c r="E32" s="21">
        <v>3.14</v>
      </c>
      <c r="F32">
        <v>0</v>
      </c>
      <c r="G32">
        <v>0</v>
      </c>
      <c r="H32">
        <v>0</v>
      </c>
      <c r="I32" s="21">
        <v>0</v>
      </c>
    </row>
    <row r="33" spans="1:9" x14ac:dyDescent="0.25">
      <c r="A33" s="6">
        <v>40389</v>
      </c>
      <c r="B33" s="21">
        <v>17.414999999999999</v>
      </c>
      <c r="C33" s="21">
        <v>20.268999999999998</v>
      </c>
      <c r="D33" s="21">
        <v>18.535</v>
      </c>
      <c r="E33" s="21">
        <v>2.8540000000000001</v>
      </c>
      <c r="F33">
        <v>0</v>
      </c>
      <c r="G33">
        <v>0</v>
      </c>
      <c r="H33">
        <v>0</v>
      </c>
      <c r="I33" s="21">
        <v>0</v>
      </c>
    </row>
    <row r="34" spans="1:9" x14ac:dyDescent="0.25">
      <c r="A34" s="6">
        <v>40390</v>
      </c>
      <c r="B34" s="21">
        <v>17.367999999999999</v>
      </c>
      <c r="C34" s="21">
        <v>19.745999999999999</v>
      </c>
      <c r="D34" s="21">
        <v>18.314</v>
      </c>
      <c r="E34" s="21">
        <v>2.3780000000000001</v>
      </c>
      <c r="F34">
        <v>0</v>
      </c>
      <c r="G34">
        <v>0</v>
      </c>
      <c r="H34">
        <v>0</v>
      </c>
      <c r="I34" s="21">
        <v>0</v>
      </c>
    </row>
    <row r="35" spans="1:9" x14ac:dyDescent="0.25">
      <c r="A35" s="6">
        <v>40391</v>
      </c>
      <c r="B35" s="21">
        <v>17.177</v>
      </c>
      <c r="C35" s="21">
        <v>20.46</v>
      </c>
      <c r="D35" s="21">
        <v>18.541</v>
      </c>
      <c r="E35" s="21">
        <v>3.2829999999999999</v>
      </c>
      <c r="F35">
        <v>0</v>
      </c>
      <c r="G35">
        <v>0</v>
      </c>
      <c r="H35">
        <v>0</v>
      </c>
      <c r="I35" s="21">
        <v>0</v>
      </c>
    </row>
    <row r="36" spans="1:9" x14ac:dyDescent="0.25">
      <c r="A36" s="6">
        <v>40392</v>
      </c>
      <c r="B36" s="21">
        <v>17.463000000000001</v>
      </c>
      <c r="C36" s="21">
        <v>20.555</v>
      </c>
      <c r="D36" s="21">
        <v>18.693999999999999</v>
      </c>
      <c r="E36" s="21">
        <v>3.0920000000000001</v>
      </c>
      <c r="F36">
        <v>0</v>
      </c>
      <c r="G36">
        <v>0</v>
      </c>
      <c r="H36">
        <v>0</v>
      </c>
      <c r="I36" s="21">
        <v>0</v>
      </c>
    </row>
    <row r="37" spans="1:9" x14ac:dyDescent="0.25">
      <c r="A37" s="6">
        <v>40393</v>
      </c>
      <c r="B37" s="21">
        <v>17.486000000000001</v>
      </c>
      <c r="C37" s="21">
        <v>20.579000000000001</v>
      </c>
      <c r="D37" s="21">
        <v>18.779</v>
      </c>
      <c r="E37" s="21">
        <v>3.093</v>
      </c>
      <c r="F37">
        <v>0</v>
      </c>
      <c r="G37">
        <v>0</v>
      </c>
      <c r="H37">
        <v>0</v>
      </c>
      <c r="I37" s="21">
        <v>0</v>
      </c>
    </row>
    <row r="38" spans="1:9" x14ac:dyDescent="0.25">
      <c r="A38" s="6">
        <v>40394</v>
      </c>
      <c r="B38" s="21">
        <v>17.32</v>
      </c>
      <c r="C38" s="21">
        <v>19.888000000000002</v>
      </c>
      <c r="D38" s="21">
        <v>18.372</v>
      </c>
      <c r="E38" s="21">
        <v>2.5680000000000001</v>
      </c>
      <c r="F38">
        <v>0</v>
      </c>
      <c r="G38">
        <v>0</v>
      </c>
      <c r="H38">
        <v>0</v>
      </c>
      <c r="I38" s="21">
        <v>0</v>
      </c>
    </row>
    <row r="39" spans="1:9" x14ac:dyDescent="0.25">
      <c r="A39" s="6">
        <v>40395</v>
      </c>
      <c r="B39" s="21">
        <v>17.010999999999999</v>
      </c>
      <c r="C39" s="21">
        <v>20.245999999999999</v>
      </c>
      <c r="D39" s="21">
        <v>18.414999999999999</v>
      </c>
      <c r="E39" s="21">
        <v>3.2349999999999999</v>
      </c>
      <c r="F39">
        <v>0</v>
      </c>
      <c r="G39">
        <v>0</v>
      </c>
      <c r="H39">
        <v>0</v>
      </c>
      <c r="I39" s="21">
        <v>0</v>
      </c>
    </row>
    <row r="40" spans="1:9" x14ac:dyDescent="0.25">
      <c r="A40" s="6">
        <v>40396</v>
      </c>
      <c r="B40" s="21">
        <v>17.201000000000001</v>
      </c>
      <c r="C40" s="21">
        <v>20.603000000000002</v>
      </c>
      <c r="D40" s="21">
        <v>18.617000000000001</v>
      </c>
      <c r="E40" s="21">
        <v>3.4020000000000001</v>
      </c>
      <c r="F40">
        <v>0</v>
      </c>
      <c r="G40">
        <v>0</v>
      </c>
      <c r="H40">
        <v>0</v>
      </c>
      <c r="I40" s="21">
        <v>0</v>
      </c>
    </row>
    <row r="41" spans="1:9" x14ac:dyDescent="0.25">
      <c r="A41" s="6">
        <v>40397</v>
      </c>
      <c r="B41" s="21">
        <v>17.344000000000001</v>
      </c>
      <c r="C41" s="21">
        <v>20.436</v>
      </c>
      <c r="D41" s="21">
        <v>18.780999999999999</v>
      </c>
      <c r="E41" s="21">
        <v>3.0920000000000001</v>
      </c>
      <c r="F41">
        <v>0</v>
      </c>
      <c r="G41">
        <v>0</v>
      </c>
      <c r="H41">
        <v>0</v>
      </c>
      <c r="I41" s="21">
        <v>0</v>
      </c>
    </row>
    <row r="42" spans="1:9" x14ac:dyDescent="0.25">
      <c r="A42" s="6">
        <v>40398</v>
      </c>
      <c r="B42" s="21">
        <v>17.843</v>
      </c>
      <c r="C42" s="21">
        <v>21.032</v>
      </c>
      <c r="D42" s="21">
        <v>19.239999999999998</v>
      </c>
      <c r="E42" s="21">
        <v>3.1890000000000001</v>
      </c>
      <c r="F42">
        <v>0</v>
      </c>
      <c r="G42">
        <v>0</v>
      </c>
      <c r="H42">
        <v>0</v>
      </c>
      <c r="I42" s="21">
        <v>0</v>
      </c>
    </row>
    <row r="43" spans="1:9" x14ac:dyDescent="0.25">
      <c r="A43" s="6">
        <v>40399</v>
      </c>
      <c r="B43" s="21">
        <v>17.724</v>
      </c>
      <c r="C43" s="21">
        <v>20.792999999999999</v>
      </c>
      <c r="D43" s="21">
        <v>19.07</v>
      </c>
      <c r="E43" s="21">
        <v>3.069</v>
      </c>
      <c r="F43">
        <v>0</v>
      </c>
      <c r="G43">
        <v>0</v>
      </c>
      <c r="H43">
        <v>0</v>
      </c>
      <c r="I43" s="21">
        <v>0</v>
      </c>
    </row>
    <row r="44" spans="1:9" x14ac:dyDescent="0.25">
      <c r="A44" s="6">
        <v>40400</v>
      </c>
      <c r="B44" s="21">
        <v>17.463000000000001</v>
      </c>
      <c r="C44" s="21">
        <v>20.030999999999999</v>
      </c>
      <c r="D44" s="21">
        <v>18.593</v>
      </c>
      <c r="E44" s="21">
        <v>2.5680000000000001</v>
      </c>
      <c r="F44">
        <v>0</v>
      </c>
      <c r="G44">
        <v>0</v>
      </c>
      <c r="H44">
        <v>0</v>
      </c>
      <c r="I44" s="21">
        <v>0</v>
      </c>
    </row>
    <row r="45" spans="1:9" x14ac:dyDescent="0.25">
      <c r="A45" s="6">
        <v>40401</v>
      </c>
      <c r="B45" s="21">
        <v>17.510000000000002</v>
      </c>
      <c r="C45" s="21">
        <v>20.222000000000001</v>
      </c>
      <c r="D45" s="21">
        <v>18.638000000000002</v>
      </c>
      <c r="E45" s="21">
        <v>2.7120000000000002</v>
      </c>
      <c r="F45">
        <v>0</v>
      </c>
      <c r="G45">
        <v>0</v>
      </c>
      <c r="H45">
        <v>0</v>
      </c>
      <c r="I45" s="21">
        <v>0</v>
      </c>
    </row>
    <row r="46" spans="1:9" x14ac:dyDescent="0.25">
      <c r="A46" s="6">
        <v>40402</v>
      </c>
      <c r="B46" s="21">
        <v>17.271999999999998</v>
      </c>
      <c r="C46" s="21">
        <v>20.913</v>
      </c>
      <c r="D46" s="21">
        <v>18.917000000000002</v>
      </c>
      <c r="E46" s="21">
        <v>3.641</v>
      </c>
      <c r="F46">
        <v>0</v>
      </c>
      <c r="G46">
        <v>0</v>
      </c>
      <c r="H46">
        <v>0</v>
      </c>
      <c r="I46" s="21">
        <v>0</v>
      </c>
    </row>
    <row r="47" spans="1:9" x14ac:dyDescent="0.25">
      <c r="A47" s="6">
        <v>40403</v>
      </c>
      <c r="B47" s="21">
        <v>17.248999999999999</v>
      </c>
      <c r="C47" s="21">
        <v>20.817</v>
      </c>
      <c r="D47" s="21">
        <v>18.917999999999999</v>
      </c>
      <c r="E47" s="21">
        <v>3.5680000000000001</v>
      </c>
      <c r="F47">
        <v>0</v>
      </c>
      <c r="G47">
        <v>0</v>
      </c>
      <c r="H47">
        <v>0</v>
      </c>
      <c r="I47" s="21">
        <v>0</v>
      </c>
    </row>
    <row r="48" spans="1:9" x14ac:dyDescent="0.25">
      <c r="A48" s="6">
        <v>40404</v>
      </c>
      <c r="B48" s="21">
        <v>17.414999999999999</v>
      </c>
      <c r="C48" s="21">
        <v>20.436</v>
      </c>
      <c r="D48" s="21">
        <v>18.823</v>
      </c>
      <c r="E48" s="21">
        <v>3.0209999999999999</v>
      </c>
      <c r="F48">
        <v>0</v>
      </c>
      <c r="G48">
        <v>0</v>
      </c>
      <c r="H48">
        <v>0</v>
      </c>
      <c r="I48" s="21">
        <v>0</v>
      </c>
    </row>
    <row r="49" spans="1:9" x14ac:dyDescent="0.25">
      <c r="A49" s="6">
        <v>40405</v>
      </c>
      <c r="B49" s="21">
        <v>17.13</v>
      </c>
      <c r="C49" s="21">
        <v>20.268999999999998</v>
      </c>
      <c r="D49" s="21">
        <v>18.613</v>
      </c>
      <c r="E49" s="21">
        <v>3.1389999999999998</v>
      </c>
      <c r="F49">
        <v>0</v>
      </c>
      <c r="G49">
        <v>0</v>
      </c>
      <c r="H49">
        <v>0</v>
      </c>
      <c r="I49" s="21">
        <v>0</v>
      </c>
    </row>
    <row r="50" spans="1:9" x14ac:dyDescent="0.25">
      <c r="A50" s="6">
        <v>40406</v>
      </c>
      <c r="B50" s="21">
        <v>17.344000000000001</v>
      </c>
      <c r="C50" s="21">
        <v>20.436</v>
      </c>
      <c r="D50" s="21">
        <v>18.777999999999999</v>
      </c>
      <c r="E50" s="21">
        <v>3.0920000000000001</v>
      </c>
      <c r="F50">
        <v>0</v>
      </c>
      <c r="G50">
        <v>0</v>
      </c>
      <c r="H50">
        <v>0</v>
      </c>
      <c r="I50" s="21">
        <v>0</v>
      </c>
    </row>
    <row r="51" spans="1:9" x14ac:dyDescent="0.25">
      <c r="A51" s="6">
        <v>40407</v>
      </c>
      <c r="B51" s="21">
        <v>17.367999999999999</v>
      </c>
      <c r="C51" s="21">
        <v>19.96</v>
      </c>
      <c r="D51" s="21">
        <v>18.66</v>
      </c>
      <c r="E51" s="21">
        <v>2.5920000000000001</v>
      </c>
      <c r="F51">
        <v>0</v>
      </c>
      <c r="G51">
        <v>0</v>
      </c>
      <c r="H51">
        <v>0</v>
      </c>
      <c r="I51" s="21">
        <v>0</v>
      </c>
    </row>
    <row r="52" spans="1:9" x14ac:dyDescent="0.25">
      <c r="A52" s="6">
        <v>40408</v>
      </c>
      <c r="B52" s="21">
        <v>17.629000000000001</v>
      </c>
      <c r="C52" s="21">
        <v>19.984000000000002</v>
      </c>
      <c r="D52" s="21">
        <v>18.725999999999999</v>
      </c>
      <c r="E52" s="21">
        <v>2.355</v>
      </c>
      <c r="F52">
        <v>0</v>
      </c>
      <c r="G52">
        <v>0</v>
      </c>
      <c r="H52">
        <v>0</v>
      </c>
      <c r="I52" s="21">
        <v>0</v>
      </c>
    </row>
    <row r="53" spans="1:9" x14ac:dyDescent="0.25">
      <c r="A53" s="6">
        <v>40409</v>
      </c>
      <c r="B53" s="21">
        <v>17.439</v>
      </c>
      <c r="C53" s="21">
        <v>20.484000000000002</v>
      </c>
      <c r="D53" s="21">
        <v>18.797000000000001</v>
      </c>
      <c r="E53" s="21">
        <v>3.0449999999999999</v>
      </c>
      <c r="F53">
        <v>0</v>
      </c>
      <c r="G53">
        <v>0</v>
      </c>
      <c r="H53">
        <v>0</v>
      </c>
      <c r="I53" s="21">
        <v>0</v>
      </c>
    </row>
    <row r="54" spans="1:9" x14ac:dyDescent="0.25">
      <c r="A54" s="6">
        <v>40410</v>
      </c>
      <c r="B54" s="21">
        <v>17.082000000000001</v>
      </c>
      <c r="C54" s="21">
        <v>20.364999999999998</v>
      </c>
      <c r="D54" s="21">
        <v>18.721</v>
      </c>
      <c r="E54" s="21">
        <v>3.2829999999999999</v>
      </c>
      <c r="F54">
        <v>0</v>
      </c>
      <c r="G54">
        <v>0</v>
      </c>
      <c r="H54">
        <v>0</v>
      </c>
      <c r="I54" s="21">
        <v>0</v>
      </c>
    </row>
    <row r="55" spans="1:9" x14ac:dyDescent="0.25">
      <c r="A55" s="6">
        <v>40411</v>
      </c>
      <c r="B55" s="21">
        <v>17.295999999999999</v>
      </c>
      <c r="C55" s="21">
        <v>19.079999999999998</v>
      </c>
      <c r="D55" s="21">
        <v>18.123000000000001</v>
      </c>
      <c r="E55" s="21">
        <v>1.784</v>
      </c>
      <c r="F55">
        <v>0</v>
      </c>
      <c r="G55">
        <v>0</v>
      </c>
      <c r="H55">
        <v>0</v>
      </c>
      <c r="I55" s="21">
        <v>0</v>
      </c>
    </row>
    <row r="56" spans="1:9" x14ac:dyDescent="0.25">
      <c r="A56" s="6">
        <v>40412</v>
      </c>
      <c r="B56" s="21">
        <v>16.963000000000001</v>
      </c>
      <c r="C56" s="21">
        <v>19.651</v>
      </c>
      <c r="D56" s="21">
        <v>18.236000000000001</v>
      </c>
      <c r="E56" s="21">
        <v>2.6880000000000002</v>
      </c>
      <c r="F56">
        <v>0</v>
      </c>
      <c r="G56">
        <v>0</v>
      </c>
      <c r="H56">
        <v>0</v>
      </c>
      <c r="I56" s="21">
        <v>0</v>
      </c>
    </row>
    <row r="57" spans="1:9" x14ac:dyDescent="0.25">
      <c r="A57" s="6">
        <v>40413</v>
      </c>
      <c r="B57" s="21">
        <v>16.558</v>
      </c>
      <c r="C57" s="21">
        <v>20.149999999999999</v>
      </c>
      <c r="D57" s="21">
        <v>18.382999999999999</v>
      </c>
      <c r="E57" s="21">
        <v>3.5920000000000001</v>
      </c>
      <c r="F57">
        <v>0</v>
      </c>
      <c r="G57">
        <v>0</v>
      </c>
      <c r="H57">
        <v>0</v>
      </c>
      <c r="I57" s="21">
        <v>0</v>
      </c>
    </row>
    <row r="58" spans="1:9" x14ac:dyDescent="0.25">
      <c r="A58" s="6">
        <v>40414</v>
      </c>
      <c r="B58" s="21">
        <v>17.010999999999999</v>
      </c>
      <c r="C58" s="21">
        <v>20.792999999999999</v>
      </c>
      <c r="D58" s="21">
        <v>18.940000000000001</v>
      </c>
      <c r="E58" s="21">
        <v>3.782</v>
      </c>
      <c r="F58">
        <v>0</v>
      </c>
      <c r="G58">
        <v>0</v>
      </c>
      <c r="H58">
        <v>0</v>
      </c>
      <c r="I58" s="21">
        <v>0</v>
      </c>
    </row>
    <row r="59" spans="1:9" x14ac:dyDescent="0.25">
      <c r="A59" s="6">
        <v>40415</v>
      </c>
      <c r="B59" s="21">
        <v>17.558</v>
      </c>
      <c r="C59" s="21">
        <v>21.103000000000002</v>
      </c>
      <c r="D59" s="21">
        <v>19.39</v>
      </c>
      <c r="E59" s="21">
        <v>3.5449999999999999</v>
      </c>
      <c r="F59">
        <v>0</v>
      </c>
      <c r="G59">
        <v>0</v>
      </c>
      <c r="H59">
        <v>0</v>
      </c>
      <c r="I59" s="21">
        <v>0</v>
      </c>
    </row>
    <row r="60" spans="1:9" x14ac:dyDescent="0.25">
      <c r="A60" s="6">
        <v>40416</v>
      </c>
      <c r="B60" s="21">
        <v>17.771999999999998</v>
      </c>
      <c r="C60" s="21">
        <v>20.055</v>
      </c>
      <c r="D60" s="21">
        <v>19.016999999999999</v>
      </c>
      <c r="E60" s="21">
        <v>2.2829999999999999</v>
      </c>
      <c r="F60">
        <v>0</v>
      </c>
      <c r="G60">
        <v>0</v>
      </c>
      <c r="H60">
        <v>0</v>
      </c>
      <c r="I60" s="21">
        <v>0</v>
      </c>
    </row>
    <row r="61" spans="1:9" x14ac:dyDescent="0.25">
      <c r="A61" s="6">
        <v>40417</v>
      </c>
      <c r="B61" s="21">
        <v>17.248999999999999</v>
      </c>
      <c r="C61" s="21">
        <v>19.626999999999999</v>
      </c>
      <c r="D61" s="21">
        <v>18.475000000000001</v>
      </c>
      <c r="E61" s="21">
        <v>2.3780000000000001</v>
      </c>
      <c r="F61">
        <v>0</v>
      </c>
      <c r="G61">
        <v>0</v>
      </c>
      <c r="H61">
        <v>0</v>
      </c>
      <c r="I61" s="21">
        <v>0</v>
      </c>
    </row>
    <row r="62" spans="1:9" x14ac:dyDescent="0.25">
      <c r="A62" s="6">
        <v>40418</v>
      </c>
      <c r="B62" s="21">
        <v>17.177</v>
      </c>
      <c r="C62" s="21">
        <v>18.722999999999999</v>
      </c>
      <c r="D62" s="21">
        <v>17.872</v>
      </c>
      <c r="E62" s="21">
        <v>1.546</v>
      </c>
      <c r="F62">
        <v>0</v>
      </c>
      <c r="G62">
        <v>0</v>
      </c>
      <c r="H62">
        <v>0</v>
      </c>
      <c r="I62" s="21">
        <v>0</v>
      </c>
    </row>
    <row r="63" spans="1:9" x14ac:dyDescent="0.25">
      <c r="A63" s="6">
        <v>40419</v>
      </c>
      <c r="B63" s="21">
        <v>16.248999999999999</v>
      </c>
      <c r="C63" s="21">
        <v>18.484999999999999</v>
      </c>
      <c r="D63" s="21">
        <v>17.376000000000001</v>
      </c>
      <c r="E63" s="21">
        <v>2.2360000000000002</v>
      </c>
      <c r="F63">
        <v>0</v>
      </c>
      <c r="G63">
        <v>0</v>
      </c>
      <c r="H63">
        <v>0</v>
      </c>
      <c r="I63" s="21">
        <v>0</v>
      </c>
    </row>
    <row r="64" spans="1:9" x14ac:dyDescent="0.25">
      <c r="A64" s="6">
        <v>40420</v>
      </c>
      <c r="B64" s="21">
        <v>16.106000000000002</v>
      </c>
      <c r="C64" s="21">
        <v>17.082000000000001</v>
      </c>
      <c r="D64" s="21">
        <v>16.602</v>
      </c>
      <c r="E64" s="21">
        <v>0.97599999999999998</v>
      </c>
      <c r="F64">
        <v>0</v>
      </c>
      <c r="G64">
        <v>0</v>
      </c>
      <c r="H64">
        <v>0</v>
      </c>
      <c r="I64" s="21">
        <v>0</v>
      </c>
    </row>
    <row r="65" spans="1:18" x14ac:dyDescent="0.25">
      <c r="A65" s="6">
        <v>40421</v>
      </c>
      <c r="B65" s="21">
        <v>16.106000000000002</v>
      </c>
      <c r="C65" s="21">
        <v>18.484999999999999</v>
      </c>
      <c r="D65" s="21">
        <v>17.321999999999999</v>
      </c>
      <c r="E65" s="21">
        <v>2.379</v>
      </c>
      <c r="F65">
        <v>0</v>
      </c>
      <c r="G65">
        <v>0</v>
      </c>
      <c r="H65">
        <v>0</v>
      </c>
      <c r="I65" s="21">
        <v>0</v>
      </c>
    </row>
    <row r="67" spans="1:18" x14ac:dyDescent="0.25">
      <c r="F67" s="7" t="s">
        <v>15</v>
      </c>
      <c r="G67" s="8">
        <f>SUM(G4:G65)</f>
        <v>0</v>
      </c>
      <c r="H67" s="7" t="s">
        <v>15</v>
      </c>
      <c r="I67" s="8">
        <f>SUM(I4:I65)</f>
        <v>2.012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13.786</v>
      </c>
      <c r="C69" s="11" t="s">
        <v>18</v>
      </c>
      <c r="D69" s="65">
        <v>40360.291666666664</v>
      </c>
      <c r="E69" s="65">
        <v>40360.333333333336</v>
      </c>
      <c r="F69" s="65">
        <v>40360.375</v>
      </c>
      <c r="G69" s="17"/>
      <c r="H69" s="18"/>
      <c r="I69" s="18"/>
      <c r="J69" s="14"/>
    </row>
    <row r="70" spans="1:18" x14ac:dyDescent="0.25">
      <c r="A70" s="9" t="s">
        <v>19</v>
      </c>
      <c r="B70" s="10">
        <f>MAX(C4:C65)</f>
        <v>22.225999999999999</v>
      </c>
      <c r="C70" s="11" t="s">
        <v>18</v>
      </c>
      <c r="D70" s="65">
        <v>40375.708333333336</v>
      </c>
      <c r="E70" s="59"/>
      <c r="F70" s="59"/>
      <c r="G70" s="18"/>
      <c r="H70" s="18"/>
      <c r="I70" s="18"/>
      <c r="J70" s="14"/>
    </row>
    <row r="71" spans="1:18" x14ac:dyDescent="0.25">
      <c r="A71" s="9" t="s">
        <v>20</v>
      </c>
      <c r="B71" s="10">
        <f>AVERAGE(D4:D65)</f>
        <v>18.385548387096772</v>
      </c>
      <c r="C71" s="11" t="s">
        <v>18</v>
      </c>
      <c r="D71" s="59"/>
      <c r="E71" s="59"/>
      <c r="F71" s="59"/>
      <c r="G71" s="17"/>
      <c r="H71" s="18"/>
      <c r="I71" s="18"/>
    </row>
    <row r="72" spans="1:18" x14ac:dyDescent="0.25">
      <c r="A72" s="9" t="s">
        <v>21</v>
      </c>
      <c r="B72" s="10">
        <f>MAX(E4:E65)</f>
        <v>4.3339999999999996</v>
      </c>
      <c r="C72" s="11" t="s">
        <v>18</v>
      </c>
      <c r="D72" s="64">
        <v>40374</v>
      </c>
      <c r="E72" s="19"/>
      <c r="F72" s="19"/>
      <c r="G72" s="19"/>
      <c r="H72" s="19"/>
      <c r="I72" s="19"/>
      <c r="J72" s="14"/>
      <c r="K72" s="19"/>
      <c r="L72" s="19"/>
      <c r="M72" s="19"/>
      <c r="N72" s="19"/>
      <c r="O72" s="19"/>
      <c r="P72" s="19"/>
      <c r="Q72" s="19"/>
      <c r="R72" s="19"/>
    </row>
    <row r="73" spans="1:18" x14ac:dyDescent="0.25">
      <c r="A73" s="9" t="s">
        <v>22</v>
      </c>
      <c r="B73" s="10">
        <f>MIN(E4:E65)</f>
        <v>0.97599999999999998</v>
      </c>
      <c r="C73" s="11" t="s">
        <v>18</v>
      </c>
      <c r="D73" s="64">
        <v>40420</v>
      </c>
      <c r="E73" s="19"/>
      <c r="F73" s="19"/>
      <c r="G73" s="19"/>
      <c r="H73" s="19"/>
      <c r="I73" s="19"/>
      <c r="J73" s="14"/>
      <c r="K73" s="19"/>
      <c r="L73" s="19"/>
      <c r="M73" s="19"/>
      <c r="N73" s="19"/>
      <c r="O73" s="19"/>
      <c r="P73" s="19"/>
      <c r="Q73" s="19"/>
    </row>
    <row r="74" spans="1:18" x14ac:dyDescent="0.25">
      <c r="A74" s="9" t="s">
        <v>23</v>
      </c>
      <c r="B74" s="10">
        <f>SUM(G4:G65)</f>
        <v>0</v>
      </c>
      <c r="C74" s="9" t="s">
        <v>24</v>
      </c>
      <c r="D74" s="60"/>
      <c r="E74" s="60"/>
      <c r="F74" s="60"/>
      <c r="G74" s="12"/>
      <c r="H74" s="12"/>
      <c r="I74" s="12"/>
    </row>
    <row r="75" spans="1:18" x14ac:dyDescent="0.25">
      <c r="A75" s="9" t="s">
        <v>25</v>
      </c>
      <c r="B75" s="10">
        <f>SUM(I4:I65)</f>
        <v>2.012</v>
      </c>
      <c r="C75" s="9" t="s">
        <v>24</v>
      </c>
      <c r="D75" s="60"/>
      <c r="E75" s="60"/>
      <c r="F75" s="60"/>
      <c r="G75" s="12"/>
      <c r="H75" s="12"/>
      <c r="I75" s="12"/>
    </row>
    <row r="78" spans="1:18" x14ac:dyDescent="0.25">
      <c r="B78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StatSummary!B3&amp;RIGHT(StatSummary!A1,2)&amp;"w"&amp;StatSummary!B6</f>
        <v>rttg10w1</v>
      </c>
      <c r="G1" t="str">
        <f>$F$1&amp;" - Daily Stream Temperature"</f>
        <v>rttg10w1 - Daily Stream Temperature</v>
      </c>
      <c r="L1" t="str">
        <f>StatSummary!$B$4</f>
        <v>Water</v>
      </c>
    </row>
    <row r="2" spans="6:17" x14ac:dyDescent="0.25">
      <c r="G2" t="str">
        <f>$F$1&amp;" - Diurnal Range"</f>
        <v>rttg10w1 - Diurnal Range</v>
      </c>
      <c r="L2" t="s">
        <v>123</v>
      </c>
      <c r="O2" s="26"/>
      <c r="P2" s="26"/>
      <c r="Q2" s="26"/>
    </row>
    <row r="3" spans="6:17" x14ac:dyDescent="0.25">
      <c r="G3" t="str">
        <f>$F$1&amp;" - MWMT and MWAT"</f>
        <v>rttg10w1 -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141</v>
      </c>
      <c r="B2" t="s">
        <v>144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40360</v>
      </c>
      <c r="D4" s="5" t="s">
        <v>32</v>
      </c>
      <c r="E4" s="20">
        <f>MAX(B4:B65)</f>
        <v>19.383607142857599</v>
      </c>
      <c r="F4" s="6">
        <v>40377</v>
      </c>
      <c r="G4" s="38"/>
      <c r="H4" s="4"/>
    </row>
    <row r="5" spans="1:8" x14ac:dyDescent="0.25">
      <c r="A5" s="6">
        <v>40361</v>
      </c>
      <c r="F5" s="6"/>
    </row>
    <row r="6" spans="1:8" x14ac:dyDescent="0.25">
      <c r="A6" s="6">
        <v>40362</v>
      </c>
      <c r="F6" s="6"/>
    </row>
    <row r="7" spans="1:8" x14ac:dyDescent="0.25">
      <c r="A7" s="6">
        <v>40363</v>
      </c>
      <c r="F7" s="24"/>
    </row>
    <row r="8" spans="1:8" x14ac:dyDescent="0.25">
      <c r="A8" s="6">
        <v>40364</v>
      </c>
      <c r="F8" s="24"/>
    </row>
    <row r="9" spans="1:8" x14ac:dyDescent="0.25">
      <c r="A9" s="6">
        <v>40365</v>
      </c>
      <c r="F9" s="24"/>
    </row>
    <row r="10" spans="1:8" x14ac:dyDescent="0.25">
      <c r="A10" s="6">
        <v>40366</v>
      </c>
      <c r="B10" s="21">
        <v>16.038369047619099</v>
      </c>
      <c r="F10" s="2"/>
    </row>
    <row r="11" spans="1:8" x14ac:dyDescent="0.25">
      <c r="A11" s="6">
        <v>40367</v>
      </c>
      <c r="B11" s="21">
        <v>16.3643720238097</v>
      </c>
    </row>
    <row r="12" spans="1:8" x14ac:dyDescent="0.25">
      <c r="A12" s="6">
        <v>40368</v>
      </c>
      <c r="B12" s="21">
        <v>16.738160714286</v>
      </c>
    </row>
    <row r="13" spans="1:8" x14ac:dyDescent="0.25">
      <c r="A13" s="6">
        <v>40369</v>
      </c>
      <c r="B13" s="21">
        <v>17.163604166667</v>
      </c>
    </row>
    <row r="14" spans="1:8" x14ac:dyDescent="0.25">
      <c r="A14" s="6">
        <v>40370</v>
      </c>
      <c r="B14" s="21">
        <v>17.594663690476501</v>
      </c>
    </row>
    <row r="15" spans="1:8" x14ac:dyDescent="0.25">
      <c r="A15" s="6">
        <v>40371</v>
      </c>
      <c r="B15" s="21">
        <v>17.970372023809901</v>
      </c>
    </row>
    <row r="16" spans="1:8" x14ac:dyDescent="0.25">
      <c r="A16" s="6">
        <v>40372</v>
      </c>
      <c r="B16" s="21">
        <v>18.2518273809528</v>
      </c>
    </row>
    <row r="17" spans="1:2" x14ac:dyDescent="0.25">
      <c r="A17" s="6">
        <v>40373</v>
      </c>
      <c r="B17" s="21">
        <v>18.515651785714802</v>
      </c>
    </row>
    <row r="18" spans="1:2" x14ac:dyDescent="0.25">
      <c r="A18" s="6">
        <v>40374</v>
      </c>
      <c r="B18" s="21">
        <v>18.834627976190902</v>
      </c>
    </row>
    <row r="19" spans="1:2" x14ac:dyDescent="0.25">
      <c r="A19" s="6">
        <v>40375</v>
      </c>
      <c r="B19" s="21">
        <v>19.131586309524302</v>
      </c>
    </row>
    <row r="20" spans="1:2" x14ac:dyDescent="0.25">
      <c r="A20" s="6">
        <v>40376</v>
      </c>
      <c r="B20" s="21">
        <v>19.327404761905299</v>
      </c>
    </row>
    <row r="21" spans="1:2" x14ac:dyDescent="0.25">
      <c r="A21" s="6">
        <v>40377</v>
      </c>
      <c r="B21" s="21">
        <v>19.383607142857599</v>
      </c>
    </row>
    <row r="22" spans="1:2" x14ac:dyDescent="0.25">
      <c r="A22" s="6">
        <v>40378</v>
      </c>
      <c r="B22" s="21">
        <v>19.336285714286198</v>
      </c>
    </row>
    <row r="23" spans="1:2" x14ac:dyDescent="0.25">
      <c r="A23" s="6">
        <v>40379</v>
      </c>
      <c r="B23" s="21">
        <v>19.2849315476195</v>
      </c>
    </row>
    <row r="24" spans="1:2" x14ac:dyDescent="0.25">
      <c r="A24" s="6">
        <v>40380</v>
      </c>
      <c r="B24" s="21">
        <v>19.173532738095599</v>
      </c>
    </row>
    <row r="25" spans="1:2" x14ac:dyDescent="0.25">
      <c r="A25" s="6">
        <v>40381</v>
      </c>
      <c r="B25" s="21">
        <v>19.022550595238499</v>
      </c>
    </row>
    <row r="26" spans="1:2" x14ac:dyDescent="0.25">
      <c r="A26" s="6">
        <v>40382</v>
      </c>
      <c r="B26" s="21">
        <v>18.8860654761909</v>
      </c>
    </row>
    <row r="27" spans="1:2" x14ac:dyDescent="0.25">
      <c r="A27" s="6">
        <v>40383</v>
      </c>
      <c r="B27" s="21">
        <v>18.827127976190901</v>
      </c>
    </row>
    <row r="28" spans="1:2" x14ac:dyDescent="0.25">
      <c r="A28" s="6">
        <v>40384</v>
      </c>
      <c r="B28" s="21">
        <v>18.880541666667199</v>
      </c>
    </row>
    <row r="29" spans="1:2" x14ac:dyDescent="0.25">
      <c r="A29" s="6">
        <v>40385</v>
      </c>
      <c r="B29" s="21">
        <v>18.962744047619601</v>
      </c>
    </row>
    <row r="30" spans="1:2" x14ac:dyDescent="0.25">
      <c r="A30" s="6">
        <v>40386</v>
      </c>
      <c r="B30" s="21">
        <v>19.018741071429101</v>
      </c>
    </row>
    <row r="31" spans="1:2" x14ac:dyDescent="0.25">
      <c r="A31" s="6">
        <v>40387</v>
      </c>
      <c r="B31" s="21">
        <v>19.1015625000006</v>
      </c>
    </row>
    <row r="32" spans="1:2" x14ac:dyDescent="0.25">
      <c r="A32" s="6">
        <v>40388</v>
      </c>
      <c r="B32" s="21">
        <v>19.136258928571898</v>
      </c>
    </row>
    <row r="33" spans="1:2" x14ac:dyDescent="0.25">
      <c r="A33" s="6">
        <v>40389</v>
      </c>
      <c r="B33" s="21">
        <v>19.0732440476195</v>
      </c>
    </row>
    <row r="34" spans="1:2" x14ac:dyDescent="0.25">
      <c r="A34" s="6">
        <v>40390</v>
      </c>
      <c r="B34" s="21">
        <v>18.923035714286101</v>
      </c>
    </row>
    <row r="35" spans="1:2" x14ac:dyDescent="0.25">
      <c r="A35" s="6">
        <v>40391</v>
      </c>
      <c r="B35" s="21">
        <v>18.770208333333699</v>
      </c>
    </row>
    <row r="36" spans="1:2" x14ac:dyDescent="0.25">
      <c r="A36" s="6">
        <v>40392</v>
      </c>
      <c r="B36" s="21">
        <v>18.669172619047899</v>
      </c>
    </row>
    <row r="37" spans="1:2" x14ac:dyDescent="0.25">
      <c r="A37" s="6">
        <v>40393</v>
      </c>
      <c r="B37" s="21">
        <v>18.6437589285717</v>
      </c>
    </row>
    <row r="38" spans="1:2" x14ac:dyDescent="0.25">
      <c r="A38" s="6">
        <v>40394</v>
      </c>
      <c r="B38" s="21">
        <v>18.5793333333338</v>
      </c>
    </row>
    <row r="39" spans="1:2" x14ac:dyDescent="0.25">
      <c r="A39" s="6">
        <v>40395</v>
      </c>
      <c r="B39" s="21">
        <v>18.5213422619052</v>
      </c>
    </row>
    <row r="40" spans="1:2" x14ac:dyDescent="0.25">
      <c r="A40" s="6">
        <v>40396</v>
      </c>
      <c r="B40" s="21">
        <v>18.5329523809528</v>
      </c>
    </row>
    <row r="41" spans="1:2" x14ac:dyDescent="0.25">
      <c r="A41" s="6">
        <v>40397</v>
      </c>
      <c r="B41" s="21">
        <v>18.5996547619051</v>
      </c>
    </row>
    <row r="42" spans="1:2" x14ac:dyDescent="0.25">
      <c r="A42" s="6">
        <v>40398</v>
      </c>
      <c r="B42" s="21">
        <v>18.6994940476194</v>
      </c>
    </row>
    <row r="43" spans="1:2" x14ac:dyDescent="0.25">
      <c r="A43" s="6">
        <v>40399</v>
      </c>
      <c r="B43" s="21">
        <v>18.753154761905201</v>
      </c>
    </row>
    <row r="44" spans="1:2" x14ac:dyDescent="0.25">
      <c r="A44" s="6">
        <v>40400</v>
      </c>
      <c r="B44" s="21">
        <v>18.7265922619051</v>
      </c>
    </row>
    <row r="45" spans="1:2" x14ac:dyDescent="0.25">
      <c r="A45" s="6">
        <v>40401</v>
      </c>
      <c r="B45" s="21">
        <v>18.7646130952383</v>
      </c>
    </row>
    <row r="46" spans="1:2" x14ac:dyDescent="0.25">
      <c r="A46" s="6">
        <v>40402</v>
      </c>
      <c r="B46" s="21">
        <v>18.836413690476501</v>
      </c>
    </row>
    <row r="47" spans="1:2" x14ac:dyDescent="0.25">
      <c r="A47" s="6">
        <v>40403</v>
      </c>
      <c r="B47" s="21">
        <v>18.879461309524199</v>
      </c>
    </row>
    <row r="48" spans="1:2" x14ac:dyDescent="0.25">
      <c r="A48" s="6">
        <v>40404</v>
      </c>
      <c r="B48" s="21">
        <v>18.8854791666671</v>
      </c>
    </row>
    <row r="49" spans="1:2" x14ac:dyDescent="0.25">
      <c r="A49" s="6">
        <v>40405</v>
      </c>
      <c r="B49" s="21">
        <v>18.795976190476502</v>
      </c>
    </row>
    <row r="50" spans="1:2" x14ac:dyDescent="0.25">
      <c r="A50" s="6">
        <v>40406</v>
      </c>
      <c r="B50" s="21">
        <v>18.754351190476498</v>
      </c>
    </row>
    <row r="51" spans="1:2" x14ac:dyDescent="0.25">
      <c r="A51" s="6">
        <v>40407</v>
      </c>
      <c r="B51" s="21">
        <v>18.763925595238401</v>
      </c>
    </row>
    <row r="52" spans="1:2" x14ac:dyDescent="0.25">
      <c r="A52" s="6">
        <v>40408</v>
      </c>
      <c r="B52" s="21">
        <v>18.7765208333335</v>
      </c>
    </row>
    <row r="53" spans="1:2" x14ac:dyDescent="0.25">
      <c r="A53" s="6">
        <v>40409</v>
      </c>
      <c r="B53" s="21">
        <v>18.759306547619001</v>
      </c>
    </row>
    <row r="54" spans="1:2" x14ac:dyDescent="0.25">
      <c r="A54" s="6">
        <v>40410</v>
      </c>
      <c r="B54" s="21">
        <v>18.731116071428598</v>
      </c>
    </row>
    <row r="55" spans="1:2" x14ac:dyDescent="0.25">
      <c r="A55" s="6">
        <v>40411</v>
      </c>
      <c r="B55" s="21">
        <v>18.631151785714199</v>
      </c>
    </row>
    <row r="56" spans="1:2" x14ac:dyDescent="0.25">
      <c r="A56" s="6">
        <v>40412</v>
      </c>
      <c r="B56" s="21">
        <v>18.577270833333198</v>
      </c>
    </row>
    <row r="57" spans="1:2" x14ac:dyDescent="0.25">
      <c r="A57" s="6">
        <v>40413</v>
      </c>
      <c r="B57" s="21">
        <v>18.520821428571299</v>
      </c>
    </row>
    <row r="58" spans="1:2" x14ac:dyDescent="0.25">
      <c r="A58" s="6">
        <v>40414</v>
      </c>
      <c r="B58" s="21">
        <v>18.560830357142901</v>
      </c>
    </row>
    <row r="59" spans="1:2" x14ac:dyDescent="0.25">
      <c r="A59" s="6">
        <v>40415</v>
      </c>
      <c r="B59" s="21">
        <v>18.655741071428899</v>
      </c>
    </row>
    <row r="60" spans="1:2" x14ac:dyDescent="0.25">
      <c r="A60" s="6">
        <v>40416</v>
      </c>
      <c r="B60" s="21">
        <v>18.687267857143201</v>
      </c>
    </row>
    <row r="61" spans="1:2" x14ac:dyDescent="0.25">
      <c r="A61" s="6">
        <v>40417</v>
      </c>
      <c r="B61" s="21">
        <v>18.652217261904902</v>
      </c>
    </row>
    <row r="62" spans="1:2" x14ac:dyDescent="0.25">
      <c r="A62" s="6">
        <v>40418</v>
      </c>
      <c r="B62" s="21">
        <v>18.616401785714501</v>
      </c>
    </row>
    <row r="63" spans="1:2" x14ac:dyDescent="0.25">
      <c r="A63" s="6">
        <v>40419</v>
      </c>
      <c r="B63" s="21">
        <v>18.493500000000299</v>
      </c>
    </row>
    <row r="64" spans="1:2" x14ac:dyDescent="0.25">
      <c r="A64" s="6">
        <v>40420</v>
      </c>
      <c r="B64" s="21">
        <v>18.2391160714288</v>
      </c>
    </row>
    <row r="65" spans="1:2" x14ac:dyDescent="0.25">
      <c r="A65" s="6">
        <v>40421</v>
      </c>
      <c r="B65" s="21">
        <v>18.007875646998102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141</v>
      </c>
      <c r="B2" t="s">
        <v>145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40360</v>
      </c>
      <c r="D4" s="7" t="s">
        <v>32</v>
      </c>
      <c r="E4" s="20">
        <f>MAX(B4:B65)</f>
        <v>21.611571428571398</v>
      </c>
      <c r="F4" s="6">
        <v>40376</v>
      </c>
      <c r="G4" s="38"/>
    </row>
    <row r="5" spans="1:7" x14ac:dyDescent="0.25">
      <c r="A5" s="6">
        <v>40361</v>
      </c>
      <c r="F5" s="6">
        <v>40377</v>
      </c>
    </row>
    <row r="6" spans="1:7" x14ac:dyDescent="0.25">
      <c r="A6" s="6">
        <v>40362</v>
      </c>
      <c r="F6" s="24"/>
    </row>
    <row r="7" spans="1:7" x14ac:dyDescent="0.25">
      <c r="A7" s="6">
        <v>40363</v>
      </c>
      <c r="F7" s="24"/>
    </row>
    <row r="8" spans="1:7" x14ac:dyDescent="0.25">
      <c r="A8" s="6">
        <v>40364</v>
      </c>
      <c r="F8" s="24"/>
    </row>
    <row r="9" spans="1:7" x14ac:dyDescent="0.25">
      <c r="A9" s="6">
        <v>40365</v>
      </c>
      <c r="F9" s="24"/>
    </row>
    <row r="10" spans="1:7" x14ac:dyDescent="0.25">
      <c r="A10" s="6">
        <v>40366</v>
      </c>
      <c r="B10" s="21">
        <v>18.0332857142857</v>
      </c>
      <c r="F10" s="2"/>
    </row>
    <row r="11" spans="1:7" x14ac:dyDescent="0.25">
      <c r="A11" s="6">
        <v>40367</v>
      </c>
      <c r="B11" s="21">
        <v>18.366285714285699</v>
      </c>
    </row>
    <row r="12" spans="1:7" x14ac:dyDescent="0.25">
      <c r="A12" s="6">
        <v>40368</v>
      </c>
      <c r="B12" s="21">
        <v>18.8114285714286</v>
      </c>
    </row>
    <row r="13" spans="1:7" x14ac:dyDescent="0.25">
      <c r="A13" s="6">
        <v>40369</v>
      </c>
      <c r="B13" s="21">
        <v>19.287285714285701</v>
      </c>
    </row>
    <row r="14" spans="1:7" x14ac:dyDescent="0.25">
      <c r="A14" s="6">
        <v>40370</v>
      </c>
      <c r="B14" s="21">
        <v>19.753142857142901</v>
      </c>
    </row>
    <row r="15" spans="1:7" x14ac:dyDescent="0.25">
      <c r="A15" s="6">
        <v>40371</v>
      </c>
      <c r="B15" s="21">
        <v>20.1647142857143</v>
      </c>
    </row>
    <row r="16" spans="1:7" x14ac:dyDescent="0.25">
      <c r="A16" s="6">
        <v>40372</v>
      </c>
      <c r="B16" s="21">
        <v>20.457142857142902</v>
      </c>
    </row>
    <row r="17" spans="1:2" x14ac:dyDescent="0.25">
      <c r="A17" s="6">
        <v>40373</v>
      </c>
      <c r="B17" s="21">
        <v>20.770142857142901</v>
      </c>
    </row>
    <row r="18" spans="1:2" x14ac:dyDescent="0.25">
      <c r="A18" s="6">
        <v>40374</v>
      </c>
      <c r="B18" s="21">
        <v>21.1548571428571</v>
      </c>
    </row>
    <row r="19" spans="1:2" x14ac:dyDescent="0.25">
      <c r="A19" s="6">
        <v>40375</v>
      </c>
      <c r="B19" s="21">
        <v>21.4514285714286</v>
      </c>
    </row>
    <row r="20" spans="1:2" x14ac:dyDescent="0.25">
      <c r="A20" s="6">
        <v>40376</v>
      </c>
      <c r="B20" s="21">
        <v>21.611571428571398</v>
      </c>
    </row>
    <row r="21" spans="1:2" x14ac:dyDescent="0.25">
      <c r="A21" s="6">
        <v>40377</v>
      </c>
      <c r="B21" s="21">
        <v>21.597857142857102</v>
      </c>
    </row>
    <row r="22" spans="1:2" x14ac:dyDescent="0.25">
      <c r="A22" s="6">
        <v>40378</v>
      </c>
      <c r="B22" s="21">
        <v>21.505857142857099</v>
      </c>
    </row>
    <row r="23" spans="1:2" x14ac:dyDescent="0.25">
      <c r="A23" s="6">
        <v>40379</v>
      </c>
      <c r="B23" s="21">
        <v>21.427571428571401</v>
      </c>
    </row>
    <row r="24" spans="1:2" x14ac:dyDescent="0.25">
      <c r="A24" s="6">
        <v>40380</v>
      </c>
      <c r="B24" s="21">
        <v>21.271000000000001</v>
      </c>
    </row>
    <row r="25" spans="1:2" x14ac:dyDescent="0.25">
      <c r="A25" s="6">
        <v>40381</v>
      </c>
      <c r="B25" s="21">
        <v>21.097000000000001</v>
      </c>
    </row>
    <row r="26" spans="1:2" x14ac:dyDescent="0.25">
      <c r="A26" s="6">
        <v>40382</v>
      </c>
      <c r="B26" s="21">
        <v>20.905999999999999</v>
      </c>
    </row>
    <row r="27" spans="1:2" x14ac:dyDescent="0.25">
      <c r="A27" s="6">
        <v>40383</v>
      </c>
      <c r="B27" s="21">
        <v>20.831</v>
      </c>
    </row>
    <row r="28" spans="1:2" x14ac:dyDescent="0.25">
      <c r="A28" s="6">
        <v>40384</v>
      </c>
      <c r="B28" s="21">
        <v>20.8958571428571</v>
      </c>
    </row>
    <row r="29" spans="1:2" x14ac:dyDescent="0.25">
      <c r="A29" s="6">
        <v>40385</v>
      </c>
      <c r="B29" s="21">
        <v>20.943571428571399</v>
      </c>
    </row>
    <row r="30" spans="1:2" x14ac:dyDescent="0.25">
      <c r="A30" s="6">
        <v>40386</v>
      </c>
      <c r="B30" s="21">
        <v>20.9538571428571</v>
      </c>
    </row>
    <row r="31" spans="1:2" x14ac:dyDescent="0.25">
      <c r="A31" s="6">
        <v>40387</v>
      </c>
      <c r="B31" s="21">
        <v>21.015000000000001</v>
      </c>
    </row>
    <row r="32" spans="1:2" x14ac:dyDescent="0.25">
      <c r="A32" s="6">
        <v>40388</v>
      </c>
      <c r="B32" s="21">
        <v>21.001428571428601</v>
      </c>
    </row>
    <row r="33" spans="1:2" x14ac:dyDescent="0.25">
      <c r="A33" s="6">
        <v>40389</v>
      </c>
      <c r="B33" s="21">
        <v>20.912857142857099</v>
      </c>
    </row>
    <row r="34" spans="1:2" x14ac:dyDescent="0.25">
      <c r="A34" s="6">
        <v>40390</v>
      </c>
      <c r="B34" s="21">
        <v>20.681428571428601</v>
      </c>
    </row>
    <row r="35" spans="1:2" x14ac:dyDescent="0.25">
      <c r="A35" s="6">
        <v>40391</v>
      </c>
      <c r="B35" s="21">
        <v>20.5247142857143</v>
      </c>
    </row>
    <row r="36" spans="1:2" x14ac:dyDescent="0.25">
      <c r="A36" s="6">
        <v>40392</v>
      </c>
      <c r="B36" s="21">
        <v>20.429285714285701</v>
      </c>
    </row>
    <row r="37" spans="1:2" x14ac:dyDescent="0.25">
      <c r="A37" s="6">
        <v>40393</v>
      </c>
      <c r="B37" s="21">
        <v>20.425857142857101</v>
      </c>
    </row>
    <row r="38" spans="1:2" x14ac:dyDescent="0.25">
      <c r="A38" s="6">
        <v>40394</v>
      </c>
      <c r="B38" s="21">
        <v>20.3135714285714</v>
      </c>
    </row>
    <row r="39" spans="1:2" x14ac:dyDescent="0.25">
      <c r="A39" s="6">
        <v>40395</v>
      </c>
      <c r="B39" s="21">
        <v>20.248999999999999</v>
      </c>
    </row>
    <row r="40" spans="1:2" x14ac:dyDescent="0.25">
      <c r="A40" s="6">
        <v>40396</v>
      </c>
      <c r="B40" s="21">
        <v>20.296714285714302</v>
      </c>
    </row>
    <row r="41" spans="1:2" x14ac:dyDescent="0.25">
      <c r="A41" s="6">
        <v>40397</v>
      </c>
      <c r="B41" s="21">
        <v>20.395285714285698</v>
      </c>
    </row>
    <row r="42" spans="1:2" x14ac:dyDescent="0.25">
      <c r="A42" s="6">
        <v>40398</v>
      </c>
      <c r="B42" s="21">
        <v>20.477</v>
      </c>
    </row>
    <row r="43" spans="1:2" x14ac:dyDescent="0.25">
      <c r="A43" s="6">
        <v>40399</v>
      </c>
      <c r="B43" s="21">
        <v>20.510999999999999</v>
      </c>
    </row>
    <row r="44" spans="1:2" x14ac:dyDescent="0.25">
      <c r="A44" s="6">
        <v>40400</v>
      </c>
      <c r="B44" s="21">
        <v>20.432714285714301</v>
      </c>
    </row>
    <row r="45" spans="1:2" x14ac:dyDescent="0.25">
      <c r="A45" s="6">
        <v>40401</v>
      </c>
      <c r="B45" s="21">
        <v>20.4804285714286</v>
      </c>
    </row>
    <row r="46" spans="1:2" x14ac:dyDescent="0.25">
      <c r="A46" s="6">
        <v>40402</v>
      </c>
      <c r="B46" s="21">
        <v>20.575714285714302</v>
      </c>
    </row>
    <row r="47" spans="1:2" x14ac:dyDescent="0.25">
      <c r="A47" s="6">
        <v>40403</v>
      </c>
      <c r="B47" s="21">
        <v>20.606285714285701</v>
      </c>
    </row>
    <row r="48" spans="1:2" x14ac:dyDescent="0.25">
      <c r="A48" s="6">
        <v>40404</v>
      </c>
      <c r="B48" s="21">
        <v>20.606285714285701</v>
      </c>
    </row>
    <row r="49" spans="1:2" x14ac:dyDescent="0.25">
      <c r="A49" s="6">
        <v>40405</v>
      </c>
      <c r="B49" s="21">
        <v>20.497285714285699</v>
      </c>
    </row>
    <row r="50" spans="1:2" x14ac:dyDescent="0.25">
      <c r="A50" s="6">
        <v>40406</v>
      </c>
      <c r="B50" s="21">
        <v>20.4462857142857</v>
      </c>
    </row>
    <row r="51" spans="1:2" x14ac:dyDescent="0.25">
      <c r="A51" s="6">
        <v>40407</v>
      </c>
      <c r="B51" s="21">
        <v>20.436142857142901</v>
      </c>
    </row>
    <row r="52" spans="1:2" x14ac:dyDescent="0.25">
      <c r="A52" s="6">
        <v>40408</v>
      </c>
      <c r="B52" s="21">
        <v>20.402142857142898</v>
      </c>
    </row>
    <row r="53" spans="1:2" x14ac:dyDescent="0.25">
      <c r="A53" s="6">
        <v>40409</v>
      </c>
      <c r="B53" s="21">
        <v>20.3408571428571</v>
      </c>
    </row>
    <row r="54" spans="1:2" x14ac:dyDescent="0.25">
      <c r="A54" s="6">
        <v>40410</v>
      </c>
      <c r="B54" s="21">
        <v>20.276285714285699</v>
      </c>
    </row>
    <row r="55" spans="1:2" x14ac:dyDescent="0.25">
      <c r="A55" s="6">
        <v>40411</v>
      </c>
      <c r="B55" s="21">
        <v>20.082571428571399</v>
      </c>
    </row>
    <row r="56" spans="1:2" x14ac:dyDescent="0.25">
      <c r="A56" s="6">
        <v>40412</v>
      </c>
      <c r="B56" s="21">
        <v>19.994285714285699</v>
      </c>
    </row>
    <row r="57" spans="1:2" x14ac:dyDescent="0.25">
      <c r="A57" s="6">
        <v>40413</v>
      </c>
      <c r="B57" s="21">
        <v>19.953428571428599</v>
      </c>
    </row>
    <row r="58" spans="1:2" x14ac:dyDescent="0.25">
      <c r="A58" s="6">
        <v>40414</v>
      </c>
      <c r="B58" s="21">
        <v>20.072428571428599</v>
      </c>
    </row>
    <row r="59" spans="1:2" x14ac:dyDescent="0.25">
      <c r="A59" s="6">
        <v>40415</v>
      </c>
      <c r="B59" s="21">
        <v>20.232285714285702</v>
      </c>
    </row>
    <row r="60" spans="1:2" x14ac:dyDescent="0.25">
      <c r="A60" s="6">
        <v>40416</v>
      </c>
      <c r="B60" s="21">
        <v>20.170999999999999</v>
      </c>
    </row>
    <row r="61" spans="1:2" x14ac:dyDescent="0.25">
      <c r="A61" s="6">
        <v>40417</v>
      </c>
      <c r="B61" s="21">
        <v>20.065571428571399</v>
      </c>
    </row>
    <row r="62" spans="1:2" x14ac:dyDescent="0.25">
      <c r="A62" s="6">
        <v>40418</v>
      </c>
      <c r="B62" s="21">
        <v>20.014571428571401</v>
      </c>
    </row>
    <row r="63" spans="1:2" x14ac:dyDescent="0.25">
      <c r="A63" s="6">
        <v>40419</v>
      </c>
      <c r="B63" s="21">
        <v>19.847999999999999</v>
      </c>
    </row>
    <row r="64" spans="1:2" x14ac:dyDescent="0.25">
      <c r="A64" s="6">
        <v>40420</v>
      </c>
      <c r="B64" s="21">
        <v>19.409714285714301</v>
      </c>
    </row>
    <row r="65" spans="1:2" x14ac:dyDescent="0.25">
      <c r="A65" s="6">
        <v>40421</v>
      </c>
      <c r="B65" s="21">
        <v>19.079999999999998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40" customFormat="1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1" t="s">
        <v>53</v>
      </c>
      <c r="I1" s="41" t="s">
        <v>54</v>
      </c>
      <c r="J1" s="41" t="s">
        <v>55</v>
      </c>
      <c r="K1" s="41" t="s">
        <v>56</v>
      </c>
      <c r="L1" s="41" t="s">
        <v>57</v>
      </c>
      <c r="M1" s="41" t="s">
        <v>58</v>
      </c>
      <c r="N1" s="41" t="s">
        <v>59</v>
      </c>
      <c r="O1" s="41" t="s">
        <v>60</v>
      </c>
      <c r="P1" s="41" t="s">
        <v>61</v>
      </c>
      <c r="Q1" s="41" t="s">
        <v>62</v>
      </c>
      <c r="R1" s="41" t="s">
        <v>63</v>
      </c>
      <c r="S1" s="41" t="s">
        <v>64</v>
      </c>
      <c r="T1" s="41" t="s">
        <v>65</v>
      </c>
      <c r="U1" s="41" t="s">
        <v>66</v>
      </c>
      <c r="V1" s="41" t="s">
        <v>67</v>
      </c>
      <c r="W1" s="41" t="s">
        <v>68</v>
      </c>
      <c r="X1" s="41" t="s">
        <v>69</v>
      </c>
      <c r="Y1" s="41" t="s">
        <v>70</v>
      </c>
      <c r="Z1" s="41" t="s">
        <v>71</v>
      </c>
      <c r="AA1" s="41" t="s">
        <v>72</v>
      </c>
      <c r="AB1" s="41" t="s">
        <v>73</v>
      </c>
      <c r="AC1" s="41" t="s">
        <v>74</v>
      </c>
      <c r="AD1" s="41" t="s">
        <v>75</v>
      </c>
      <c r="AE1" s="41" t="s">
        <v>76</v>
      </c>
      <c r="AF1" s="41" t="s">
        <v>77</v>
      </c>
      <c r="AG1" s="41" t="s">
        <v>78</v>
      </c>
      <c r="AH1" s="41" t="s">
        <v>79</v>
      </c>
      <c r="AI1" s="41" t="s">
        <v>80</v>
      </c>
      <c r="AJ1" s="41" t="s">
        <v>81</v>
      </c>
      <c r="AK1" s="41" t="s">
        <v>82</v>
      </c>
      <c r="AL1" s="41" t="s">
        <v>83</v>
      </c>
      <c r="AM1" s="41" t="s">
        <v>84</v>
      </c>
      <c r="AN1" s="41" t="s">
        <v>85</v>
      </c>
      <c r="AO1" s="41" t="s">
        <v>86</v>
      </c>
      <c r="AP1" s="41" t="s">
        <v>87</v>
      </c>
      <c r="AQ1" s="41" t="s">
        <v>88</v>
      </c>
      <c r="AR1" s="41" t="s">
        <v>89</v>
      </c>
      <c r="AS1" s="41" t="s">
        <v>90</v>
      </c>
      <c r="AT1" s="41" t="s">
        <v>91</v>
      </c>
      <c r="AU1" s="41" t="s">
        <v>92</v>
      </c>
      <c r="AV1" s="41" t="s">
        <v>93</v>
      </c>
      <c r="AW1" s="41" t="s">
        <v>94</v>
      </c>
      <c r="AX1" s="41" t="s">
        <v>95</v>
      </c>
      <c r="AY1" s="41" t="s">
        <v>96</v>
      </c>
      <c r="AZ1" s="41" t="s">
        <v>97</v>
      </c>
      <c r="BA1" s="41" t="s">
        <v>98</v>
      </c>
      <c r="BB1" s="41" t="s">
        <v>99</v>
      </c>
      <c r="BC1" s="41" t="s">
        <v>100</v>
      </c>
      <c r="BD1" s="41" t="s">
        <v>101</v>
      </c>
      <c r="BE1" s="41" t="s">
        <v>102</v>
      </c>
      <c r="BF1" s="41" t="s">
        <v>103</v>
      </c>
      <c r="BG1" s="41" t="s">
        <v>104</v>
      </c>
      <c r="BH1" s="41" t="s">
        <v>105</v>
      </c>
      <c r="BI1" s="41" t="s">
        <v>106</v>
      </c>
      <c r="BJ1" s="41" t="s">
        <v>107</v>
      </c>
      <c r="BK1" s="41" t="s">
        <v>108</v>
      </c>
      <c r="BL1" s="41" t="s">
        <v>109</v>
      </c>
    </row>
    <row r="2" spans="1:64" s="56" customFormat="1" x14ac:dyDescent="0.25">
      <c r="A2" s="43" t="str">
        <f>StatSummary!$B$3</f>
        <v>rttg</v>
      </c>
      <c r="B2" s="43" t="str">
        <f>StatSummary!$B$8</f>
        <v>rttg10w1_1154750_Summary</v>
      </c>
      <c r="C2" s="43" t="str">
        <f>StatSummary!$B$2</f>
        <v>Redwood Creek above Tall Trees Grove</v>
      </c>
      <c r="D2" s="43">
        <f>StatSummary!$A$1</f>
        <v>2010</v>
      </c>
      <c r="E2" s="43" t="str">
        <f>StatSummary!$B$4</f>
        <v>Water</v>
      </c>
      <c r="F2" s="44">
        <f>StatSummary!$B$10</f>
        <v>40360</v>
      </c>
      <c r="G2" s="45">
        <f>StatSummary!$C$10</f>
        <v>40421</v>
      </c>
      <c r="H2" s="48">
        <f>StatSummary!$B$17</f>
        <v>18.385548387096772</v>
      </c>
      <c r="I2" s="48">
        <f>DailyStats!$B$70</f>
        <v>22.225999999999999</v>
      </c>
      <c r="J2" s="49">
        <f>DailyStats!$D$70</f>
        <v>40375.708333333336</v>
      </c>
      <c r="K2" s="50">
        <f>StatSummary!$E$16</f>
        <v>1</v>
      </c>
      <c r="L2" s="51">
        <f>DailyStats!$E$70</f>
        <v>0</v>
      </c>
      <c r="M2" s="51">
        <f>DailyStats!$F$70</f>
        <v>0</v>
      </c>
      <c r="N2" s="52">
        <f>DailyStats!$B$69</f>
        <v>13.786</v>
      </c>
      <c r="O2" s="53">
        <f>DailyStats!$D$69</f>
        <v>40360.291666666664</v>
      </c>
      <c r="P2" s="50">
        <f>StatSummary!$E$15</f>
        <v>3</v>
      </c>
      <c r="Q2" s="54">
        <f>DailyStats!$E$69</f>
        <v>40360.333333333336</v>
      </c>
      <c r="R2" s="48">
        <f>DailyStats!$B$72</f>
        <v>4.3339999999999996</v>
      </c>
      <c r="S2" s="45">
        <f>DailyStats!$D$72</f>
        <v>40374</v>
      </c>
      <c r="T2" s="50">
        <f>StatSummary!$E$18</f>
        <v>1</v>
      </c>
      <c r="U2" s="48">
        <f>DailyStats!$B$73</f>
        <v>0.97599999999999998</v>
      </c>
      <c r="V2" s="23">
        <f>DailyStats!$D$73</f>
        <v>40420</v>
      </c>
      <c r="W2" s="50">
        <f>StatSummary!$E$19</f>
        <v>1</v>
      </c>
      <c r="X2" s="55">
        <f>DailyStats!$E$73</f>
        <v>0</v>
      </c>
      <c r="Y2" s="46">
        <f>DailyStats!$F$73</f>
        <v>0</v>
      </c>
      <c r="Z2" s="48">
        <f>StatSummary!$B$22</f>
        <v>19.383607142857599</v>
      </c>
      <c r="AB2" s="57">
        <f>MWAT!$F$4</f>
        <v>40377</v>
      </c>
      <c r="AC2" s="50">
        <f>StatSummary!$E$22</f>
        <v>1</v>
      </c>
      <c r="AD2" s="46">
        <f>MWAT!$F$5</f>
        <v>0</v>
      </c>
      <c r="AE2" s="48">
        <f>StatSummary!$B$23</f>
        <v>21.611571428571398</v>
      </c>
      <c r="AF2" s="46"/>
      <c r="AG2" s="46">
        <f>MWMT!$F$4</f>
        <v>40376</v>
      </c>
      <c r="AH2" s="50">
        <f>StatSummary!$E$23</f>
        <v>2</v>
      </c>
      <c r="AI2" s="46">
        <f>MWMT!$F$5</f>
        <v>40377</v>
      </c>
      <c r="AJ2" s="58">
        <f>DailyStats!$B$75</f>
        <v>2.012</v>
      </c>
      <c r="AK2" s="58">
        <f>DailyStats!$B$74</f>
        <v>0</v>
      </c>
      <c r="AL2" s="43" t="s">
        <v>110</v>
      </c>
      <c r="AM2" s="58"/>
      <c r="AN2" s="43" t="s">
        <v>110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43" t="s">
        <v>110</v>
      </c>
      <c r="BI2" s="43" t="s">
        <v>110</v>
      </c>
      <c r="BJ2" s="58"/>
      <c r="BK2" s="58"/>
      <c r="BL2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2" t="s">
        <v>111</v>
      </c>
      <c r="I1" s="42" t="s">
        <v>112</v>
      </c>
      <c r="J1" s="42" t="s">
        <v>113</v>
      </c>
      <c r="K1" s="42" t="s">
        <v>135</v>
      </c>
      <c r="L1" s="42" t="s">
        <v>136</v>
      </c>
      <c r="M1" s="42" t="s">
        <v>137</v>
      </c>
      <c r="N1" s="42" t="s">
        <v>138</v>
      </c>
      <c r="O1" s="42" t="s">
        <v>139</v>
      </c>
      <c r="P1" s="42" t="s">
        <v>140</v>
      </c>
      <c r="Q1" s="42" t="s">
        <v>114</v>
      </c>
      <c r="R1" s="42" t="s">
        <v>115</v>
      </c>
      <c r="S1" s="42" t="s">
        <v>116</v>
      </c>
      <c r="T1" s="42" t="s">
        <v>120</v>
      </c>
      <c r="U1" s="42" t="s">
        <v>117</v>
      </c>
      <c r="V1" s="42" t="s">
        <v>118</v>
      </c>
      <c r="W1" s="42" t="s">
        <v>119</v>
      </c>
      <c r="X1" s="42" t="s">
        <v>121</v>
      </c>
    </row>
    <row r="2" spans="1:24" x14ac:dyDescent="0.25">
      <c r="A2" s="43" t="str">
        <f>StatSummary!$B$3</f>
        <v>rttg</v>
      </c>
      <c r="B2" s="43" t="str">
        <f>StatSummary!$B$8</f>
        <v>rttg10w1_1154750_Summary</v>
      </c>
      <c r="C2" s="43" t="str">
        <f>StatSummary!$B$2</f>
        <v>Redwood Creek above Tall Trees Grove</v>
      </c>
      <c r="D2" s="43">
        <f>StatSummary!$A$1</f>
        <v>2010</v>
      </c>
      <c r="E2" s="43" t="str">
        <f>StatSummary!$B$4</f>
        <v>Water</v>
      </c>
      <c r="F2" s="44">
        <f>StatSummary!$B$10</f>
        <v>40360</v>
      </c>
      <c r="G2" s="45">
        <f>StatSummary!$C$10</f>
        <v>40421</v>
      </c>
      <c r="H2" s="22">
        <f>DailyStats!$F$69</f>
        <v>40360.375</v>
      </c>
      <c r="I2" s="39">
        <f>DailyStats!$E$72</f>
        <v>0</v>
      </c>
      <c r="J2" s="39">
        <f>DailyStats!$F$72</f>
        <v>0</v>
      </c>
      <c r="K2" s="39">
        <f>DailyStats!$G$72</f>
        <v>0</v>
      </c>
      <c r="L2" s="39">
        <f>DailyStats!$H$72</f>
        <v>0</v>
      </c>
      <c r="M2" s="39">
        <f>DailyStats!$I$72</f>
        <v>0</v>
      </c>
      <c r="N2" s="39">
        <f>DailyStats!$G$73</f>
        <v>0</v>
      </c>
      <c r="O2" s="39">
        <f>DailyStats!$H$73</f>
        <v>0</v>
      </c>
      <c r="P2" s="39">
        <f>DailyStats!$I$73</f>
        <v>0</v>
      </c>
      <c r="Q2" s="46">
        <f>MWAT!$F$6</f>
        <v>0</v>
      </c>
      <c r="R2" s="46">
        <f>MWAT!$F$7</f>
        <v>0</v>
      </c>
      <c r="S2" s="46">
        <f>MWAT!$F$8</f>
        <v>0</v>
      </c>
      <c r="T2" s="46">
        <f>MWAT!$F$9</f>
        <v>0</v>
      </c>
      <c r="U2" s="47">
        <f>MWMT!$F$6</f>
        <v>0</v>
      </c>
      <c r="V2" s="46">
        <f>MWMT!$F$7</f>
        <v>0</v>
      </c>
      <c r="W2" s="46">
        <f>MWMT!$F$8</f>
        <v>0</v>
      </c>
      <c r="X2" s="46">
        <f>MWMT!$F$9</f>
        <v>0</v>
      </c>
    </row>
    <row r="3" spans="1:24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2017-04-20T17:49:53Z</dcterms:modified>
</cp:coreProperties>
</file>