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440" windowWidth="14265" windowHeight="772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J2" i="9" l="1"/>
  <c r="H2" i="9"/>
  <c r="Y2" i="8" l="1"/>
  <c r="M2" i="8" l="1"/>
  <c r="H2" i="3" l="1"/>
  <c r="H3" i="3"/>
  <c r="H1" i="3"/>
  <c r="B7" i="1"/>
  <c r="A2" i="2" s="1"/>
  <c r="E17" i="1" l="1"/>
  <c r="E16" i="1"/>
  <c r="E14" i="1"/>
  <c r="E13" i="1"/>
  <c r="F10" i="1" l="1"/>
  <c r="D10" i="1"/>
  <c r="L1" i="3" l="1"/>
  <c r="E4" i="4"/>
  <c r="E4" i="5"/>
  <c r="E20" i="1" l="1"/>
  <c r="E21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X2" i="8"/>
  <c r="V2" i="8"/>
  <c r="S2" i="8"/>
  <c r="Q2" i="8"/>
  <c r="O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7" i="1" l="1"/>
  <c r="C16" i="1"/>
  <c r="C14" i="1"/>
  <c r="C13" i="1"/>
  <c r="C21" i="1" l="1"/>
  <c r="C20" i="1"/>
  <c r="B21" i="1" l="1"/>
  <c r="AE2" i="8" s="1"/>
  <c r="B20" i="1"/>
  <c r="Z2" i="8" s="1"/>
  <c r="AJ2" i="8" l="1"/>
  <c r="AK2" i="8"/>
  <c r="B74" i="2"/>
  <c r="B73" i="2"/>
  <c r="B72" i="2"/>
  <c r="B15" i="1" s="1"/>
  <c r="H2" i="8" s="1"/>
  <c r="B71" i="2"/>
  <c r="B70" i="2"/>
  <c r="B13" i="1" l="1"/>
  <c r="N2" i="8"/>
  <c r="B17" i="1"/>
  <c r="U2" i="8"/>
  <c r="B14" i="1"/>
  <c r="I2" i="8"/>
  <c r="B16" i="1"/>
  <c r="R2" i="8"/>
</calcChain>
</file>

<file path=xl/sharedStrings.xml><?xml version="1.0" encoding="utf-8"?>
<sst xmlns="http://schemas.openxmlformats.org/spreadsheetml/2006/main" count="151" uniqueCount="130">
  <si>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</si>
  <si>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</si>
  <si>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</si>
  <si>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</si>
  <si>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</si>
  <si>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</si>
  <si>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</si>
  <si>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</si>
  <si>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</si>
  <si>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</si>
  <si>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</si>
  <si>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</si>
  <si>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</si>
  <si>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</si>
  <si>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</si>
  <si>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</si>
  <si>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</si>
  <si>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</si>
  <si>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</si>
  <si>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</si>
  <si>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</si>
  <si>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</si>
  <si>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</si>
  <si>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</si>
  <si>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</si>
  <si>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</si>
  <si>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</si>
  <si>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</si>
  <si>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</si>
  <si>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</si>
  <si>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</si>
  <si>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</si>
  <si>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</si>
  <si>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</si>
  <si>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</si>
  <si>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</si>
  <si>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</si>
  <si>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</si>
  <si>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</si>
  <si>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</si>
  <si>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</si>
  <si>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</si>
  <si>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</si>
  <si>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</si>
  <si>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</si>
  <si>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</si>
  <si>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</si>
  <si>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</si>
  <si>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</si>
  <si>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</si>
  <si>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</si>
  <si>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</si>
  <si>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</si>
  <si>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</si>
  <si>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</si>
  <si>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</si>
  <si>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</si>
  <si>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</si>
  <si>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</si>
  <si>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</si>
  <si>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</si>
  <si>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</si>
  <si>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</si>
  <si>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</si>
  <si>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</si>
  <si>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</si>
  <si>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</si>
  <si>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</si>
  <si>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</si>
  <si>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</si>
  <si>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</si>
  <si>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</si>
  <si>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</si>
  <si>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</si>
  <si>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</si>
  <si>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</si>
  <si>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</si>
  <si>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</si>
  <si>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</si>
  <si>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</si>
  <si>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</si>
  <si>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</si>
  <si>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</si>
  <si>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</si>
  <si>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</si>
  <si>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</si>
  <si>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</si>
  <si>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</si>
  <si>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</si>
  <si>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</si>
  <si>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</si>
  <si>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</si>
  <si>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</si>
  <si>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</si>
  <si>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</si>
  <si>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</si>
  <si>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</si>
  <si>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</si>
  <si>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</si>
  <si>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</si>
  <si>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</si>
  <si>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</si>
  <si>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</si>
  <si>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</si>
  <si>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</si>
  <si>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</si>
  <si>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</si>
  <si>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</si>
  <si>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</si>
  <si>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</si>
  <si>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</si>
  <si>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</si>
  <si>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</si>
  <si>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</si>
  <si>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</si>
  <si>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</si>
  <si>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</si>
  <si>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</si>
  <si>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</si>
  <si>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</si>
  <si>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</si>
  <si>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r>
      <t>Temperature (</t>
    </r>
    <r>
      <rPr>
        <sz val="11"/>
        <color theme="1"/>
        <rFont val="Calibri"/>
        <family val="2"/>
      </rPr>
      <t>°C)</t>
    </r>
  </si>
  <si>
    <t>UTC-08:00</t>
  </si>
  <si>
    <t>air</t>
  </si>
  <si>
    <t>Air Temperature Data Summary</t>
  </si>
  <si>
    <t>Air Temp.C - [Corrected - Daily - Maximum]</t>
  </si>
  <si>
    <t>Air Temp.C - [Corrected - Daily - Mean]</t>
  </si>
  <si>
    <t>N/A</t>
  </si>
  <si>
    <t>Emerald Creek</t>
  </si>
  <si>
    <t>emr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</si>
</sst>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1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10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2" fillId="3" borderId="2" xfId="1" applyFont="1" applyFill="1" applyBorder="1" applyAlignment="1">
      <alignment horizontal="left"/>
    </xf>
    <xf numFmtId="0" fontId="12" fillId="0" borderId="3" xfId="1" applyFont="1" applyFill="1" applyBorder="1" applyAlignment="1">
      <alignment horizontal="left" wrapText="1"/>
    </xf>
    <xf numFmtId="165" fontId="12" fillId="0" borderId="3" xfId="1" applyNumberFormat="1" applyFont="1" applyFill="1" applyBorder="1" applyAlignment="1">
      <alignment horizontal="left" wrapText="1"/>
    </xf>
    <xf numFmtId="14" fontId="12" fillId="0" borderId="3" xfId="1" applyNumberFormat="1" applyFont="1" applyFill="1" applyBorder="1" applyAlignment="1">
      <alignment horizontal="left" wrapText="1"/>
    </xf>
    <xf numFmtId="166" fontId="12" fillId="0" borderId="3" xfId="1" applyNumberFormat="1" applyFont="1" applyFill="1" applyBorder="1" applyAlignment="1">
      <alignment horizontal="left" wrapText="1"/>
    </xf>
    <xf numFmtId="164" fontId="12" fillId="0" borderId="3" xfId="1" applyNumberFormat="1" applyFont="1" applyFill="1" applyBorder="1" applyAlignment="1">
      <alignment horizontal="left" wrapText="1"/>
    </xf>
    <xf numFmtId="1" fontId="12" fillId="0" borderId="3" xfId="1" applyNumberFormat="1" applyFont="1" applyFill="1" applyBorder="1" applyAlignment="1">
      <alignment horizontal="left" wrapText="1"/>
    </xf>
    <xf numFmtId="0" fontId="12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3" fillId="0" borderId="0" xfId="0" applyNumberFormat="1" applyFont="1" applyAlignment="1">
      <alignment horizontal="right"/>
    </xf>
    <xf numFmtId="164" fontId="12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4" fontId="12" fillId="0" borderId="0" xfId="1" applyNumberFormat="1" applyFont="1" applyAlignment="1">
      <alignment horizontal="left"/>
    </xf>
    <xf numFmtId="0" fontId="5" fillId="0" borderId="0" xfId="0" applyFont="1"/>
    <xf numFmtId="14" fontId="13" fillId="0" borderId="0" xfId="0" applyNumberFormat="1" applyFont="1" applyFill="1" applyAlignment="1">
      <alignment horizontal="right"/>
    </xf>
    <xf numFmtId="0" fontId="12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3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2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4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165" fontId="15" fillId="0" borderId="0" xfId="0" applyNumberFormat="1" applyFont="1" applyBorder="1" applyAlignment="1">
      <alignment horizontal="left"/>
    </xf>
    <xf numFmtId="164" fontId="15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emr15a - Daily Air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27.7</c:v>
                </c:pt>
                <c:pt idx="1">
                  <c:v>25.7</c:v>
                </c:pt>
                <c:pt idx="2">
                  <c:v>20.100000000000001</c:v>
                </c:pt>
                <c:pt idx="3">
                  <c:v>26.3</c:v>
                </c:pt>
                <c:pt idx="4">
                  <c:v>23</c:v>
                </c:pt>
                <c:pt idx="5">
                  <c:v>20.6</c:v>
                </c:pt>
                <c:pt idx="6">
                  <c:v>22</c:v>
                </c:pt>
                <c:pt idx="7">
                  <c:v>19.5</c:v>
                </c:pt>
                <c:pt idx="8">
                  <c:v>16.3</c:v>
                </c:pt>
                <c:pt idx="9">
                  <c:v>16.5</c:v>
                </c:pt>
                <c:pt idx="10">
                  <c:v>17.5</c:v>
                </c:pt>
                <c:pt idx="11">
                  <c:v>20.2</c:v>
                </c:pt>
                <c:pt idx="12">
                  <c:v>21.7</c:v>
                </c:pt>
                <c:pt idx="13">
                  <c:v>21.7</c:v>
                </c:pt>
                <c:pt idx="14">
                  <c:v>24.9</c:v>
                </c:pt>
                <c:pt idx="15">
                  <c:v>25.8</c:v>
                </c:pt>
                <c:pt idx="16">
                  <c:v>26.2</c:v>
                </c:pt>
                <c:pt idx="17">
                  <c:v>22.4</c:v>
                </c:pt>
                <c:pt idx="18">
                  <c:v>24.8</c:v>
                </c:pt>
                <c:pt idx="19">
                  <c:v>25.1</c:v>
                </c:pt>
                <c:pt idx="20">
                  <c:v>22.6</c:v>
                </c:pt>
                <c:pt idx="21">
                  <c:v>21.6</c:v>
                </c:pt>
                <c:pt idx="22">
                  <c:v>21.6</c:v>
                </c:pt>
                <c:pt idx="23">
                  <c:v>22.3</c:v>
                </c:pt>
                <c:pt idx="24">
                  <c:v>21.4</c:v>
                </c:pt>
                <c:pt idx="25">
                  <c:v>21.2</c:v>
                </c:pt>
                <c:pt idx="26">
                  <c:v>23.1</c:v>
                </c:pt>
                <c:pt idx="27">
                  <c:v>27.5</c:v>
                </c:pt>
                <c:pt idx="28">
                  <c:v>28.5</c:v>
                </c:pt>
                <c:pt idx="29">
                  <c:v>27.4</c:v>
                </c:pt>
                <c:pt idx="30">
                  <c:v>26.2</c:v>
                </c:pt>
                <c:pt idx="31">
                  <c:v>19.5</c:v>
                </c:pt>
                <c:pt idx="32">
                  <c:v>19.3</c:v>
                </c:pt>
                <c:pt idx="33">
                  <c:v>19.3</c:v>
                </c:pt>
                <c:pt idx="34">
                  <c:v>19</c:v>
                </c:pt>
                <c:pt idx="35">
                  <c:v>21.3</c:v>
                </c:pt>
                <c:pt idx="36">
                  <c:v>22</c:v>
                </c:pt>
                <c:pt idx="37">
                  <c:v>21.9</c:v>
                </c:pt>
                <c:pt idx="38">
                  <c:v>21.3</c:v>
                </c:pt>
                <c:pt idx="39">
                  <c:v>23.7</c:v>
                </c:pt>
                <c:pt idx="40">
                  <c:v>21.5</c:v>
                </c:pt>
                <c:pt idx="41">
                  <c:v>19.399999999999999</c:v>
                </c:pt>
                <c:pt idx="42">
                  <c:v>21.7</c:v>
                </c:pt>
                <c:pt idx="43">
                  <c:v>21</c:v>
                </c:pt>
                <c:pt idx="44">
                  <c:v>22.8</c:v>
                </c:pt>
                <c:pt idx="45">
                  <c:v>23.3</c:v>
                </c:pt>
                <c:pt idx="46">
                  <c:v>23.1</c:v>
                </c:pt>
                <c:pt idx="47">
                  <c:v>22.5</c:v>
                </c:pt>
                <c:pt idx="48">
                  <c:v>20.8</c:v>
                </c:pt>
                <c:pt idx="49">
                  <c:v>17.8</c:v>
                </c:pt>
                <c:pt idx="50">
                  <c:v>22</c:v>
                </c:pt>
                <c:pt idx="51">
                  <c:v>21.7</c:v>
                </c:pt>
                <c:pt idx="52">
                  <c:v>22.7</c:v>
                </c:pt>
                <c:pt idx="53">
                  <c:v>19.600000000000001</c:v>
                </c:pt>
                <c:pt idx="54">
                  <c:v>18.899999999999999</c:v>
                </c:pt>
                <c:pt idx="55">
                  <c:v>23.3</c:v>
                </c:pt>
                <c:pt idx="56">
                  <c:v>23.1</c:v>
                </c:pt>
                <c:pt idx="57">
                  <c:v>22.1</c:v>
                </c:pt>
                <c:pt idx="58">
                  <c:v>21.4</c:v>
                </c:pt>
                <c:pt idx="59">
                  <c:v>18.3</c:v>
                </c:pt>
                <c:pt idx="60">
                  <c:v>18.5</c:v>
                </c:pt>
                <c:pt idx="61">
                  <c:v>19.8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18.087</c:v>
                </c:pt>
                <c:pt idx="1">
                  <c:v>17.66</c:v>
                </c:pt>
                <c:pt idx="2">
                  <c:v>16.698</c:v>
                </c:pt>
                <c:pt idx="3">
                  <c:v>18.556000000000001</c:v>
                </c:pt>
                <c:pt idx="4">
                  <c:v>16.802</c:v>
                </c:pt>
                <c:pt idx="5">
                  <c:v>16.323</c:v>
                </c:pt>
                <c:pt idx="6">
                  <c:v>16.396000000000001</c:v>
                </c:pt>
                <c:pt idx="7">
                  <c:v>15.779</c:v>
                </c:pt>
                <c:pt idx="8">
                  <c:v>15.087999999999999</c:v>
                </c:pt>
                <c:pt idx="9">
                  <c:v>15.343999999999999</c:v>
                </c:pt>
                <c:pt idx="10">
                  <c:v>15.852</c:v>
                </c:pt>
                <c:pt idx="11">
                  <c:v>16.132999999999999</c:v>
                </c:pt>
                <c:pt idx="12">
                  <c:v>16.315000000000001</c:v>
                </c:pt>
                <c:pt idx="13">
                  <c:v>16.568999999999999</c:v>
                </c:pt>
                <c:pt idx="14">
                  <c:v>17.184999999999999</c:v>
                </c:pt>
                <c:pt idx="15">
                  <c:v>17.364999999999998</c:v>
                </c:pt>
                <c:pt idx="16">
                  <c:v>17.728999999999999</c:v>
                </c:pt>
                <c:pt idx="17">
                  <c:v>16.523</c:v>
                </c:pt>
                <c:pt idx="18">
                  <c:v>17.254000000000001</c:v>
                </c:pt>
                <c:pt idx="19">
                  <c:v>17.625</c:v>
                </c:pt>
                <c:pt idx="20">
                  <c:v>16.428999999999998</c:v>
                </c:pt>
                <c:pt idx="21">
                  <c:v>15.144</c:v>
                </c:pt>
                <c:pt idx="22">
                  <c:v>15.977</c:v>
                </c:pt>
                <c:pt idx="23">
                  <c:v>15.29</c:v>
                </c:pt>
                <c:pt idx="24">
                  <c:v>16.341999999999999</c:v>
                </c:pt>
                <c:pt idx="25">
                  <c:v>16.192</c:v>
                </c:pt>
                <c:pt idx="26">
                  <c:v>16.454000000000001</c:v>
                </c:pt>
                <c:pt idx="27">
                  <c:v>17.515000000000001</c:v>
                </c:pt>
                <c:pt idx="28">
                  <c:v>19.001999999999999</c:v>
                </c:pt>
                <c:pt idx="29">
                  <c:v>19.489999999999998</c:v>
                </c:pt>
                <c:pt idx="30">
                  <c:v>18.573</c:v>
                </c:pt>
                <c:pt idx="31">
                  <c:v>17.251999999999999</c:v>
                </c:pt>
                <c:pt idx="32">
                  <c:v>17.215</c:v>
                </c:pt>
                <c:pt idx="33">
                  <c:v>16.696000000000002</c:v>
                </c:pt>
                <c:pt idx="34">
                  <c:v>16.626999999999999</c:v>
                </c:pt>
                <c:pt idx="35">
                  <c:v>17.045999999999999</c:v>
                </c:pt>
                <c:pt idx="36">
                  <c:v>15.906000000000001</c:v>
                </c:pt>
                <c:pt idx="37">
                  <c:v>15.89</c:v>
                </c:pt>
                <c:pt idx="38">
                  <c:v>15.76</c:v>
                </c:pt>
                <c:pt idx="39">
                  <c:v>16.350000000000001</c:v>
                </c:pt>
                <c:pt idx="40">
                  <c:v>15.798</c:v>
                </c:pt>
                <c:pt idx="41">
                  <c:v>17.391999999999999</c:v>
                </c:pt>
                <c:pt idx="42">
                  <c:v>16.3</c:v>
                </c:pt>
                <c:pt idx="43">
                  <c:v>15.34</c:v>
                </c:pt>
                <c:pt idx="44">
                  <c:v>17.14</c:v>
                </c:pt>
                <c:pt idx="45">
                  <c:v>17.074999999999999</c:v>
                </c:pt>
                <c:pt idx="46">
                  <c:v>16.613</c:v>
                </c:pt>
                <c:pt idx="47">
                  <c:v>16.443999999999999</c:v>
                </c:pt>
                <c:pt idx="48">
                  <c:v>15.914999999999999</c:v>
                </c:pt>
                <c:pt idx="49">
                  <c:v>15.135</c:v>
                </c:pt>
                <c:pt idx="50">
                  <c:v>16.419</c:v>
                </c:pt>
                <c:pt idx="51">
                  <c:v>15.742000000000001</c:v>
                </c:pt>
                <c:pt idx="52">
                  <c:v>15.901999999999999</c:v>
                </c:pt>
                <c:pt idx="53">
                  <c:v>15.978999999999999</c:v>
                </c:pt>
                <c:pt idx="54">
                  <c:v>16.106000000000002</c:v>
                </c:pt>
                <c:pt idx="55">
                  <c:v>16.725000000000001</c:v>
                </c:pt>
                <c:pt idx="56">
                  <c:v>15.871</c:v>
                </c:pt>
                <c:pt idx="57">
                  <c:v>15.478999999999999</c:v>
                </c:pt>
                <c:pt idx="58">
                  <c:v>17.815000000000001</c:v>
                </c:pt>
                <c:pt idx="59">
                  <c:v>17.067</c:v>
                </c:pt>
                <c:pt idx="60">
                  <c:v>16.146000000000001</c:v>
                </c:pt>
                <c:pt idx="61">
                  <c:v>15.257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12.9</c:v>
                </c:pt>
                <c:pt idx="1">
                  <c:v>12.6</c:v>
                </c:pt>
                <c:pt idx="2">
                  <c:v>13.9</c:v>
                </c:pt>
                <c:pt idx="3">
                  <c:v>13.5</c:v>
                </c:pt>
                <c:pt idx="4">
                  <c:v>14.4</c:v>
                </c:pt>
                <c:pt idx="5">
                  <c:v>14.3</c:v>
                </c:pt>
                <c:pt idx="6">
                  <c:v>14</c:v>
                </c:pt>
                <c:pt idx="7">
                  <c:v>14.3</c:v>
                </c:pt>
                <c:pt idx="8">
                  <c:v>14.5</c:v>
                </c:pt>
                <c:pt idx="9">
                  <c:v>14.3</c:v>
                </c:pt>
                <c:pt idx="10">
                  <c:v>14.8</c:v>
                </c:pt>
                <c:pt idx="11">
                  <c:v>13.5</c:v>
                </c:pt>
                <c:pt idx="12">
                  <c:v>13.1</c:v>
                </c:pt>
                <c:pt idx="13">
                  <c:v>13.4</c:v>
                </c:pt>
                <c:pt idx="14">
                  <c:v>12.5</c:v>
                </c:pt>
                <c:pt idx="15">
                  <c:v>12.9</c:v>
                </c:pt>
                <c:pt idx="16">
                  <c:v>12.7</c:v>
                </c:pt>
                <c:pt idx="17">
                  <c:v>12.5</c:v>
                </c:pt>
                <c:pt idx="18">
                  <c:v>12.5</c:v>
                </c:pt>
                <c:pt idx="19">
                  <c:v>14.2</c:v>
                </c:pt>
                <c:pt idx="20">
                  <c:v>12.5</c:v>
                </c:pt>
                <c:pt idx="21">
                  <c:v>11.2</c:v>
                </c:pt>
                <c:pt idx="22">
                  <c:v>12.1</c:v>
                </c:pt>
                <c:pt idx="23">
                  <c:v>10.1</c:v>
                </c:pt>
                <c:pt idx="24">
                  <c:v>12.8</c:v>
                </c:pt>
                <c:pt idx="25">
                  <c:v>12.4</c:v>
                </c:pt>
                <c:pt idx="26">
                  <c:v>11.6</c:v>
                </c:pt>
                <c:pt idx="27">
                  <c:v>11</c:v>
                </c:pt>
                <c:pt idx="28">
                  <c:v>13.4</c:v>
                </c:pt>
                <c:pt idx="29">
                  <c:v>14.2</c:v>
                </c:pt>
                <c:pt idx="30">
                  <c:v>14.1</c:v>
                </c:pt>
                <c:pt idx="31">
                  <c:v>15.3</c:v>
                </c:pt>
                <c:pt idx="32">
                  <c:v>15.8</c:v>
                </c:pt>
                <c:pt idx="33">
                  <c:v>14.8</c:v>
                </c:pt>
                <c:pt idx="34">
                  <c:v>15.1</c:v>
                </c:pt>
                <c:pt idx="35">
                  <c:v>13.1</c:v>
                </c:pt>
                <c:pt idx="36">
                  <c:v>11.8</c:v>
                </c:pt>
                <c:pt idx="37">
                  <c:v>12.7</c:v>
                </c:pt>
                <c:pt idx="38">
                  <c:v>11.8</c:v>
                </c:pt>
                <c:pt idx="39">
                  <c:v>12.1</c:v>
                </c:pt>
                <c:pt idx="40">
                  <c:v>10.4</c:v>
                </c:pt>
                <c:pt idx="41">
                  <c:v>16.100000000000001</c:v>
                </c:pt>
                <c:pt idx="42">
                  <c:v>12.7</c:v>
                </c:pt>
                <c:pt idx="43">
                  <c:v>10.5</c:v>
                </c:pt>
                <c:pt idx="44">
                  <c:v>14</c:v>
                </c:pt>
                <c:pt idx="45">
                  <c:v>12.9</c:v>
                </c:pt>
                <c:pt idx="46">
                  <c:v>12.2</c:v>
                </c:pt>
                <c:pt idx="47">
                  <c:v>11.6</c:v>
                </c:pt>
                <c:pt idx="48">
                  <c:v>12.8</c:v>
                </c:pt>
                <c:pt idx="49">
                  <c:v>13.6</c:v>
                </c:pt>
                <c:pt idx="50">
                  <c:v>12.9</c:v>
                </c:pt>
                <c:pt idx="51">
                  <c:v>11.9</c:v>
                </c:pt>
                <c:pt idx="52">
                  <c:v>11.5</c:v>
                </c:pt>
                <c:pt idx="53">
                  <c:v>13.7</c:v>
                </c:pt>
                <c:pt idx="54">
                  <c:v>14.4</c:v>
                </c:pt>
                <c:pt idx="55">
                  <c:v>13.5</c:v>
                </c:pt>
                <c:pt idx="56">
                  <c:v>12</c:v>
                </c:pt>
                <c:pt idx="57">
                  <c:v>10.1</c:v>
                </c:pt>
                <c:pt idx="58">
                  <c:v>15.5</c:v>
                </c:pt>
                <c:pt idx="59">
                  <c:v>16.3</c:v>
                </c:pt>
                <c:pt idx="60">
                  <c:v>13.2</c:v>
                </c:pt>
                <c:pt idx="61">
                  <c:v>12.4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716352"/>
        <c:axId val="403722240"/>
      </c:scatterChart>
      <c:valAx>
        <c:axId val="403716352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3722240"/>
        <c:crosses val="autoZero"/>
        <c:crossBetween val="midCat"/>
      </c:valAx>
      <c:valAx>
        <c:axId val="403722240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371635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emr15a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14.8</c:v>
                </c:pt>
                <c:pt idx="1">
                  <c:v>13.1</c:v>
                </c:pt>
                <c:pt idx="2">
                  <c:v>6.2</c:v>
                </c:pt>
                <c:pt idx="3">
                  <c:v>12.8</c:v>
                </c:pt>
                <c:pt idx="4">
                  <c:v>8.6</c:v>
                </c:pt>
                <c:pt idx="5">
                  <c:v>6.3</c:v>
                </c:pt>
                <c:pt idx="6">
                  <c:v>8</c:v>
                </c:pt>
                <c:pt idx="7">
                  <c:v>5.2</c:v>
                </c:pt>
                <c:pt idx="8">
                  <c:v>1.8</c:v>
                </c:pt>
                <c:pt idx="9">
                  <c:v>2.2000000000000002</c:v>
                </c:pt>
                <c:pt idx="10">
                  <c:v>2.7</c:v>
                </c:pt>
                <c:pt idx="11">
                  <c:v>6.7</c:v>
                </c:pt>
                <c:pt idx="12">
                  <c:v>8.6</c:v>
                </c:pt>
                <c:pt idx="13">
                  <c:v>8.3000000000000007</c:v>
                </c:pt>
                <c:pt idx="14">
                  <c:v>12.4</c:v>
                </c:pt>
                <c:pt idx="15">
                  <c:v>12.9</c:v>
                </c:pt>
                <c:pt idx="16">
                  <c:v>13.5</c:v>
                </c:pt>
                <c:pt idx="17">
                  <c:v>9.9</c:v>
                </c:pt>
                <c:pt idx="18">
                  <c:v>12.3</c:v>
                </c:pt>
                <c:pt idx="19">
                  <c:v>10.9</c:v>
                </c:pt>
                <c:pt idx="20">
                  <c:v>10.1</c:v>
                </c:pt>
                <c:pt idx="21">
                  <c:v>10.4</c:v>
                </c:pt>
                <c:pt idx="22">
                  <c:v>9.5</c:v>
                </c:pt>
                <c:pt idx="23">
                  <c:v>12.2</c:v>
                </c:pt>
                <c:pt idx="24">
                  <c:v>8.6</c:v>
                </c:pt>
                <c:pt idx="25">
                  <c:v>8.8000000000000007</c:v>
                </c:pt>
                <c:pt idx="26">
                  <c:v>11.5</c:v>
                </c:pt>
                <c:pt idx="27">
                  <c:v>16.5</c:v>
                </c:pt>
                <c:pt idx="28">
                  <c:v>15.1</c:v>
                </c:pt>
                <c:pt idx="29">
                  <c:v>13.2</c:v>
                </c:pt>
                <c:pt idx="30">
                  <c:v>12.1</c:v>
                </c:pt>
                <c:pt idx="31">
                  <c:v>4.2</c:v>
                </c:pt>
                <c:pt idx="32">
                  <c:v>3.5</c:v>
                </c:pt>
                <c:pt idx="33">
                  <c:v>4.5</c:v>
                </c:pt>
                <c:pt idx="34">
                  <c:v>3.9</c:v>
                </c:pt>
                <c:pt idx="35">
                  <c:v>8.1999999999999993</c:v>
                </c:pt>
                <c:pt idx="36">
                  <c:v>10.199999999999999</c:v>
                </c:pt>
                <c:pt idx="37">
                  <c:v>9.1999999999999993</c:v>
                </c:pt>
                <c:pt idx="38">
                  <c:v>9.5</c:v>
                </c:pt>
                <c:pt idx="39">
                  <c:v>11.6</c:v>
                </c:pt>
                <c:pt idx="40">
                  <c:v>11.1</c:v>
                </c:pt>
                <c:pt idx="41">
                  <c:v>3.3</c:v>
                </c:pt>
                <c:pt idx="42">
                  <c:v>9</c:v>
                </c:pt>
                <c:pt idx="43">
                  <c:v>10.5</c:v>
                </c:pt>
                <c:pt idx="44">
                  <c:v>8.8000000000000007</c:v>
                </c:pt>
                <c:pt idx="45">
                  <c:v>10.4</c:v>
                </c:pt>
                <c:pt idx="46">
                  <c:v>10.9</c:v>
                </c:pt>
                <c:pt idx="47">
                  <c:v>10.9</c:v>
                </c:pt>
                <c:pt idx="48">
                  <c:v>8</c:v>
                </c:pt>
                <c:pt idx="49">
                  <c:v>4.2</c:v>
                </c:pt>
                <c:pt idx="50">
                  <c:v>9.1</c:v>
                </c:pt>
                <c:pt idx="51">
                  <c:v>9.8000000000000007</c:v>
                </c:pt>
                <c:pt idx="52">
                  <c:v>11.2</c:v>
                </c:pt>
                <c:pt idx="53">
                  <c:v>5.9</c:v>
                </c:pt>
                <c:pt idx="54">
                  <c:v>4.5</c:v>
                </c:pt>
                <c:pt idx="55">
                  <c:v>9.8000000000000007</c:v>
                </c:pt>
                <c:pt idx="56">
                  <c:v>11.1</c:v>
                </c:pt>
                <c:pt idx="57">
                  <c:v>12</c:v>
                </c:pt>
                <c:pt idx="58">
                  <c:v>5.9</c:v>
                </c:pt>
                <c:pt idx="59">
                  <c:v>2</c:v>
                </c:pt>
                <c:pt idx="60">
                  <c:v>5.3</c:v>
                </c:pt>
                <c:pt idx="61">
                  <c:v>7.4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673472"/>
        <c:axId val="403675008"/>
      </c:scatterChart>
      <c:valAx>
        <c:axId val="403673472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3675008"/>
        <c:crosses val="autoZero"/>
        <c:crossBetween val="midCat"/>
      </c:valAx>
      <c:valAx>
        <c:axId val="403675008"/>
        <c:scaling>
          <c:orientation val="minMax"/>
          <c:max val="3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367347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emr15a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23.628571428571401</c:v>
                </c:pt>
                <c:pt idx="1">
                  <c:v>22.457142857142902</c:v>
                </c:pt>
                <c:pt idx="2">
                  <c:v>21.1142857142857</c:v>
                </c:pt>
                <c:pt idx="3">
                  <c:v>20.6</c:v>
                </c:pt>
                <c:pt idx="4">
                  <c:v>19.342857142857099</c:v>
                </c:pt>
                <c:pt idx="5">
                  <c:v>18.9428571428571</c:v>
                </c:pt>
                <c:pt idx="6">
                  <c:v>19.100000000000001</c:v>
                </c:pt>
                <c:pt idx="7">
                  <c:v>19.0571428571429</c:v>
                </c:pt>
                <c:pt idx="8">
                  <c:v>19.828571428571401</c:v>
                </c:pt>
                <c:pt idx="9">
                  <c:v>21.185714285714301</c:v>
                </c:pt>
                <c:pt idx="10">
                  <c:v>22.571428571428601</c:v>
                </c:pt>
                <c:pt idx="11">
                  <c:v>23.271428571428601</c:v>
                </c:pt>
                <c:pt idx="12">
                  <c:v>23.928571428571399</c:v>
                </c:pt>
                <c:pt idx="13">
                  <c:v>24.4142857142857</c:v>
                </c:pt>
                <c:pt idx="14">
                  <c:v>24.542857142857098</c:v>
                </c:pt>
                <c:pt idx="15">
                  <c:v>24.071428571428601</c:v>
                </c:pt>
                <c:pt idx="16">
                  <c:v>23.4714285714286</c:v>
                </c:pt>
                <c:pt idx="17">
                  <c:v>22.9142857142857</c:v>
                </c:pt>
                <c:pt idx="18">
                  <c:v>22.771428571428601</c:v>
                </c:pt>
                <c:pt idx="19">
                  <c:v>22.257142857142899</c:v>
                </c:pt>
                <c:pt idx="20">
                  <c:v>21.9714285714286</c:v>
                </c:pt>
                <c:pt idx="21">
                  <c:v>22.671428571428599</c:v>
                </c:pt>
                <c:pt idx="22">
                  <c:v>23.657142857142901</c:v>
                </c:pt>
                <c:pt idx="23">
                  <c:v>24.485714285714302</c:v>
                </c:pt>
                <c:pt idx="24">
                  <c:v>25.042857142857098</c:v>
                </c:pt>
                <c:pt idx="25">
                  <c:v>24.771428571428601</c:v>
                </c:pt>
                <c:pt idx="26">
                  <c:v>24.5</c:v>
                </c:pt>
                <c:pt idx="27">
                  <c:v>23.957142857142902</c:v>
                </c:pt>
                <c:pt idx="28">
                  <c:v>22.742857142857101</c:v>
                </c:pt>
                <c:pt idx="29">
                  <c:v>21.714285714285701</c:v>
                </c:pt>
                <c:pt idx="30">
                  <c:v>20.9428571428571</c:v>
                </c:pt>
                <c:pt idx="31">
                  <c:v>20.328571428571401</c:v>
                </c:pt>
                <c:pt idx="32">
                  <c:v>20.5857142857143</c:v>
                </c:pt>
                <c:pt idx="33">
                  <c:v>21.214285714285701</c:v>
                </c:pt>
                <c:pt idx="34">
                  <c:v>21.5285714285714</c:v>
                </c:pt>
                <c:pt idx="35">
                  <c:v>21.5857142857143</c:v>
                </c:pt>
                <c:pt idx="36">
                  <c:v>21.6428571428571</c:v>
                </c:pt>
                <c:pt idx="37">
                  <c:v>21.5</c:v>
                </c:pt>
                <c:pt idx="38">
                  <c:v>21.628571428571401</c:v>
                </c:pt>
                <c:pt idx="39">
                  <c:v>21.9142857142857</c:v>
                </c:pt>
                <c:pt idx="40">
                  <c:v>21.828571428571401</c:v>
                </c:pt>
                <c:pt idx="41">
                  <c:v>21.9714285714286</c:v>
                </c:pt>
                <c:pt idx="42">
                  <c:v>22.171428571428599</c:v>
                </c:pt>
                <c:pt idx="43">
                  <c:v>21.6142857142857</c:v>
                </c:pt>
                <c:pt idx="44">
                  <c:v>21.757142857142899</c:v>
                </c:pt>
                <c:pt idx="45">
                  <c:v>21.6</c:v>
                </c:pt>
                <c:pt idx="46">
                  <c:v>21.514285714285698</c:v>
                </c:pt>
                <c:pt idx="47">
                  <c:v>21.014285714285698</c:v>
                </c:pt>
                <c:pt idx="48">
                  <c:v>20.5</c:v>
                </c:pt>
                <c:pt idx="49">
                  <c:v>20.8571428571429</c:v>
                </c:pt>
                <c:pt idx="50">
                  <c:v>21.6142857142857</c:v>
                </c:pt>
                <c:pt idx="51">
                  <c:v>21.628571428571401</c:v>
                </c:pt>
                <c:pt idx="52">
                  <c:v>21.5857142857143</c:v>
                </c:pt>
                <c:pt idx="53">
                  <c:v>20.957142857142902</c:v>
                </c:pt>
                <c:pt idx="54">
                  <c:v>20.8</c:v>
                </c:pt>
                <c:pt idx="55">
                  <c:v>20.928571428571399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17.217559523809499</c:v>
                </c:pt>
                <c:pt idx="1">
                  <c:v>16.8877976190476</c:v>
                </c:pt>
                <c:pt idx="2">
                  <c:v>16.520238095238099</c:v>
                </c:pt>
                <c:pt idx="3">
                  <c:v>16.326785714285698</c:v>
                </c:pt>
                <c:pt idx="4">
                  <c:v>15.9404761904762</c:v>
                </c:pt>
                <c:pt idx="5">
                  <c:v>15.8449404761905</c:v>
                </c:pt>
                <c:pt idx="6">
                  <c:v>15.84375</c:v>
                </c:pt>
                <c:pt idx="7">
                  <c:v>15.8684523809524</c:v>
                </c:pt>
                <c:pt idx="8">
                  <c:v>16.069345238095199</c:v>
                </c:pt>
                <c:pt idx="9">
                  <c:v>16.394642857142902</c:v>
                </c:pt>
                <c:pt idx="10">
                  <c:v>16.735416666666701</c:v>
                </c:pt>
                <c:pt idx="11">
                  <c:v>16.831250000000001</c:v>
                </c:pt>
                <c:pt idx="12">
                  <c:v>16.991369047618999</c:v>
                </c:pt>
                <c:pt idx="13">
                  <c:v>17.178571428571399</c:v>
                </c:pt>
                <c:pt idx="14">
                  <c:v>17.158630952380999</c:v>
                </c:pt>
                <c:pt idx="15">
                  <c:v>16.8669642857143</c:v>
                </c:pt>
                <c:pt idx="16">
                  <c:v>16.668749999999999</c:v>
                </c:pt>
                <c:pt idx="17">
                  <c:v>16.3202380952381</c:v>
                </c:pt>
                <c:pt idx="18">
                  <c:v>16.2943452380952</c:v>
                </c:pt>
                <c:pt idx="19">
                  <c:v>16.142559523809499</c:v>
                </c:pt>
                <c:pt idx="20">
                  <c:v>15.9752976190476</c:v>
                </c:pt>
                <c:pt idx="21">
                  <c:v>16.1303571428571</c:v>
                </c:pt>
                <c:pt idx="22">
                  <c:v>16.681547619047599</c:v>
                </c:pt>
                <c:pt idx="23">
                  <c:v>17.183333333333302</c:v>
                </c:pt>
                <c:pt idx="24">
                  <c:v>17.652380952381002</c:v>
                </c:pt>
                <c:pt idx="25">
                  <c:v>17.782440476190501</c:v>
                </c:pt>
                <c:pt idx="26">
                  <c:v>17.928571428571399</c:v>
                </c:pt>
                <c:pt idx="27">
                  <c:v>17.9630952380952</c:v>
                </c:pt>
                <c:pt idx="28">
                  <c:v>17.836309523809501</c:v>
                </c:pt>
                <c:pt idx="29">
                  <c:v>17.5568452380952</c:v>
                </c:pt>
                <c:pt idx="30">
                  <c:v>17.044940476190501</c:v>
                </c:pt>
                <c:pt idx="31">
                  <c:v>16.6616071428571</c:v>
                </c:pt>
                <c:pt idx="32">
                  <c:v>16.448511904761901</c:v>
                </c:pt>
                <c:pt idx="33">
                  <c:v>16.324999999999999</c:v>
                </c:pt>
                <c:pt idx="34">
                  <c:v>16.196726190476198</c:v>
                </c:pt>
                <c:pt idx="35">
                  <c:v>16.305952380952402</c:v>
                </c:pt>
                <c:pt idx="36">
                  <c:v>16.199404761904798</c:v>
                </c:pt>
                <c:pt idx="37">
                  <c:v>16.118452380952402</c:v>
                </c:pt>
                <c:pt idx="38">
                  <c:v>16.2970238095238</c:v>
                </c:pt>
                <c:pt idx="39">
                  <c:v>16.484821428571401</c:v>
                </c:pt>
                <c:pt idx="40">
                  <c:v>16.522321428571399</c:v>
                </c:pt>
                <c:pt idx="41">
                  <c:v>16.6145833333333</c:v>
                </c:pt>
                <c:pt idx="42">
                  <c:v>16.4035714285714</c:v>
                </c:pt>
                <c:pt idx="43">
                  <c:v>16.2372023809524</c:v>
                </c:pt>
                <c:pt idx="44">
                  <c:v>16.391369047619001</c:v>
                </c:pt>
                <c:pt idx="45">
                  <c:v>16.191666666666698</c:v>
                </c:pt>
                <c:pt idx="46">
                  <c:v>16.024107142857101</c:v>
                </c:pt>
                <c:pt idx="47">
                  <c:v>15.933630952381</c:v>
                </c:pt>
                <c:pt idx="48">
                  <c:v>15.8854166666667</c:v>
                </c:pt>
                <c:pt idx="49">
                  <c:v>16.001190476190501</c:v>
                </c:pt>
                <c:pt idx="50">
                  <c:v>16.106249999999999</c:v>
                </c:pt>
                <c:pt idx="51">
                  <c:v>15.972023809523799</c:v>
                </c:pt>
                <c:pt idx="52">
                  <c:v>16.2681547619048</c:v>
                </c:pt>
                <c:pt idx="53">
                  <c:v>16.4345238095238</c:v>
                </c:pt>
                <c:pt idx="54">
                  <c:v>16.4583333333333</c:v>
                </c:pt>
                <c:pt idx="55">
                  <c:v>16.336943581780499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757696"/>
        <c:axId val="403763584"/>
      </c:scatterChart>
      <c:valAx>
        <c:axId val="403757696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3763584"/>
        <c:crosses val="autoZero"/>
        <c:crossBetween val="midCat"/>
      </c:valAx>
      <c:valAx>
        <c:axId val="403763584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375769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22</xdr:row>
      <xdr:rowOff>19050</xdr:rowOff>
    </xdr:from>
    <xdr:to>
      <xdr:col>6</xdr:col>
      <xdr:colOff>390526</xdr:colOff>
      <xdr:row>36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286250"/>
          <a:ext cx="5943600" cy="28289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6</xdr:col>
      <xdr:colOff>381000</xdr:colOff>
      <xdr:row>47</xdr:row>
      <xdr:rowOff>66674</xdr:rowOff>
    </xdr:to>
    <xdr:sp macro="" textlink="">
      <xdr:nvSpPr>
        <xdr:cNvPr id="5" name="TextBox 4"/>
        <xdr:cNvSpPr txBox="1"/>
      </xdr:nvSpPr>
      <xdr:spPr>
        <a:xfrm>
          <a:off x="0" y="7315200"/>
          <a:ext cx="5934075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581025</xdr:colOff>
      <xdr:row>75</xdr:row>
      <xdr:rowOff>19050</xdr:rowOff>
    </xdr:from>
    <xdr:to>
      <xdr:col>4</xdr:col>
      <xdr:colOff>85725</xdr:colOff>
      <xdr:row>90</xdr:row>
      <xdr:rowOff>171450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14392275"/>
          <a:ext cx="3524250" cy="3009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workbookViewId="0"/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7">
        <v>2015</v>
      </c>
      <c r="B1" s="58" t="s">
        <v>124</v>
      </c>
      <c r="C1" s="58"/>
      <c r="D1" s="58"/>
      <c r="E1" s="58"/>
      <c r="F1" s="58"/>
      <c r="G1" s="58"/>
    </row>
    <row r="2" spans="1:7" x14ac:dyDescent="0.25">
      <c r="A2" s="1" t="s">
        <v>0</v>
      </c>
      <c r="B2" s="46" t="s">
        <v>128</v>
      </c>
    </row>
    <row r="3" spans="1:7" x14ac:dyDescent="0.25">
      <c r="A3" s="1" t="s">
        <v>1</v>
      </c>
      <c r="B3" s="46" t="s">
        <v>129</v>
      </c>
    </row>
    <row r="4" spans="1:7" x14ac:dyDescent="0.25">
      <c r="A4" s="1" t="s">
        <v>2</v>
      </c>
      <c r="B4" s="46" t="s">
        <v>123</v>
      </c>
    </row>
    <row r="5" spans="1:7" x14ac:dyDescent="0.25">
      <c r="A5" s="1" t="s">
        <v>3</v>
      </c>
      <c r="B5" s="46">
        <v>1150626</v>
      </c>
    </row>
    <row r="6" spans="1:7" x14ac:dyDescent="0.25">
      <c r="A6" s="1" t="s">
        <v>4</v>
      </c>
      <c r="B6" s="46" t="s">
        <v>127</v>
      </c>
    </row>
    <row r="7" spans="1:7" x14ac:dyDescent="0.25">
      <c r="A7" s="1" t="s">
        <v>5</v>
      </c>
      <c r="B7" s="48" t="str">
        <f>B3&amp;"15"&amp;"a_"&amp;B5&amp;"_Summary"</f>
        <v>emr15a_1150626_Summary</v>
      </c>
    </row>
    <row r="9" spans="1:7" x14ac:dyDescent="0.25">
      <c r="A9" s="1" t="s">
        <v>6</v>
      </c>
      <c r="B9" s="40">
        <v>42186</v>
      </c>
      <c r="C9" s="40">
        <v>42247</v>
      </c>
    </row>
    <row r="10" spans="1:7" x14ac:dyDescent="0.25">
      <c r="B10" s="4" t="s">
        <v>119</v>
      </c>
      <c r="D10" s="43">
        <f>B9</f>
        <v>42186</v>
      </c>
      <c r="E10" s="2" t="s">
        <v>120</v>
      </c>
      <c r="F10" s="43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36</v>
      </c>
      <c r="B13" s="18">
        <f>DailyStats!B70</f>
        <v>10.1</v>
      </c>
      <c r="C13" s="52">
        <f>DailyStats!D70</f>
        <v>42209.291666666664</v>
      </c>
      <c r="D13" s="48"/>
      <c r="E13" s="53">
        <f>COUNT(DailyStats!D70:S70)</f>
        <v>2</v>
      </c>
      <c r="F13" s="13"/>
    </row>
    <row r="14" spans="1:7" x14ac:dyDescent="0.25">
      <c r="A14" s="5" t="s">
        <v>40</v>
      </c>
      <c r="B14" s="18">
        <f>DailyStats!B71</f>
        <v>28.5</v>
      </c>
      <c r="C14" s="52">
        <f>DailyStats!D71</f>
        <v>42214.625</v>
      </c>
      <c r="D14" s="48"/>
      <c r="E14" s="53">
        <f>COUNT(DailyStats!D71:S71)</f>
        <v>1</v>
      </c>
      <c r="F14" s="13"/>
    </row>
    <row r="15" spans="1:7" x14ac:dyDescent="0.25">
      <c r="A15" s="5" t="s">
        <v>39</v>
      </c>
      <c r="B15" s="18">
        <f>DailyStats!B72</f>
        <v>16.582145161290324</v>
      </c>
      <c r="C15" s="54"/>
      <c r="D15" s="48"/>
      <c r="E15" s="53"/>
    </row>
    <row r="16" spans="1:7" x14ac:dyDescent="0.25">
      <c r="A16" s="5" t="s">
        <v>38</v>
      </c>
      <c r="B16" s="18">
        <f>DailyStats!B73</f>
        <v>16.5</v>
      </c>
      <c r="C16" s="55">
        <f>DailyStats!D73</f>
        <v>42213</v>
      </c>
      <c r="D16" s="48"/>
      <c r="E16" s="53">
        <f>COUNT(DailyStats!D73:S73)</f>
        <v>1</v>
      </c>
      <c r="F16" s="13"/>
    </row>
    <row r="17" spans="1:6" x14ac:dyDescent="0.25">
      <c r="A17" s="5" t="s">
        <v>37</v>
      </c>
      <c r="B17" s="18">
        <f>DailyStats!B74</f>
        <v>1.8</v>
      </c>
      <c r="C17" s="55">
        <f>DailyStats!D74</f>
        <v>42194</v>
      </c>
      <c r="D17" s="48"/>
      <c r="E17" s="53">
        <f>COUNT(DailyStats!D74:S74)</f>
        <v>1</v>
      </c>
      <c r="F17" s="13"/>
    </row>
    <row r="18" spans="1:6" x14ac:dyDescent="0.25">
      <c r="A18" s="5" t="s">
        <v>9</v>
      </c>
      <c r="B18" s="2">
        <v>1488</v>
      </c>
      <c r="C18" s="54"/>
      <c r="D18" s="48"/>
      <c r="E18" s="53"/>
    </row>
    <row r="19" spans="1:6" x14ac:dyDescent="0.25">
      <c r="A19" s="5" t="s">
        <v>10</v>
      </c>
      <c r="B19" s="2" t="s">
        <v>30</v>
      </c>
      <c r="C19" s="54"/>
      <c r="D19" s="48"/>
      <c r="E19" s="53"/>
    </row>
    <row r="20" spans="1:6" x14ac:dyDescent="0.25">
      <c r="A20" s="5" t="s">
        <v>41</v>
      </c>
      <c r="B20" s="18">
        <f>MWAT!E4</f>
        <v>17.9630952380952</v>
      </c>
      <c r="C20" s="56">
        <f>MWAT!F4</f>
        <v>42219</v>
      </c>
      <c r="D20" s="48"/>
      <c r="E20" s="57">
        <f>COUNT(MWAT!F4:F23)</f>
        <v>1</v>
      </c>
      <c r="F20" s="13"/>
    </row>
    <row r="21" spans="1:6" x14ac:dyDescent="0.25">
      <c r="A21" s="5" t="s">
        <v>42</v>
      </c>
      <c r="B21" s="18">
        <f>MWMT!E4</f>
        <v>25.042857142857098</v>
      </c>
      <c r="C21" s="56">
        <f>MWMT!F4</f>
        <v>42216</v>
      </c>
      <c r="D21" s="48"/>
      <c r="E21" s="57">
        <f>COUNT(MWMT!F4:F23)</f>
        <v>1</v>
      </c>
      <c r="F21" s="13"/>
    </row>
    <row r="25" spans="1:6" x14ac:dyDescent="0.25">
      <c r="B25" s="3" t="s">
        <v>28</v>
      </c>
    </row>
    <row r="47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9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24.85546875" bestFit="1" customWidth="1"/>
    <col min="2" max="2" width="12.85546875" customWidth="1"/>
    <col min="3" max="3" width="12.28515625" bestFit="1" customWidth="1"/>
    <col min="4" max="5" width="10.28515625" customWidth="1"/>
  </cols>
  <sheetData>
    <row r="1" spans="1:5" ht="21" x14ac:dyDescent="0.35">
      <c r="A1" s="59" t="s">
        <v>31</v>
      </c>
      <c r="B1" s="59"/>
      <c r="C1" s="59"/>
      <c r="D1" s="59"/>
    </row>
    <row r="2" spans="1:5" x14ac:dyDescent="0.25">
      <c r="A2" s="45" t="str">
        <f>LEFT(StatSummary!B7, LEN(StatSummary!B7)-8)&amp;"_DailyStats.csv"</f>
        <v>emr15a_1150626_DailyStats.csv</v>
      </c>
    </row>
    <row r="3" spans="1:5" ht="15.75" thickBot="1" x14ac:dyDescent="0.3">
      <c r="A3" s="15" t="s">
        <v>12</v>
      </c>
      <c r="B3" s="15" t="s">
        <v>32</v>
      </c>
      <c r="C3" s="15" t="s">
        <v>33</v>
      </c>
      <c r="D3" s="15" t="s">
        <v>34</v>
      </c>
      <c r="E3" s="15" t="s">
        <v>35</v>
      </c>
    </row>
    <row r="4" spans="1:5" x14ac:dyDescent="0.25">
      <c r="A4" s="6">
        <v>42186</v>
      </c>
      <c r="B4" s="19">
        <v>12.9</v>
      </c>
      <c r="C4" s="19">
        <v>27.7</v>
      </c>
      <c r="D4" s="19">
        <v>18.087</v>
      </c>
      <c r="E4" s="19">
        <v>14.8</v>
      </c>
    </row>
    <row r="5" spans="1:5" x14ac:dyDescent="0.25">
      <c r="A5" s="6">
        <v>42187</v>
      </c>
      <c r="B5" s="19">
        <v>12.6</v>
      </c>
      <c r="C5" s="19">
        <v>25.7</v>
      </c>
      <c r="D5" s="19">
        <v>17.66</v>
      </c>
      <c r="E5" s="19">
        <v>13.1</v>
      </c>
    </row>
    <row r="6" spans="1:5" x14ac:dyDescent="0.25">
      <c r="A6" s="6">
        <v>42188</v>
      </c>
      <c r="B6" s="19">
        <v>13.9</v>
      </c>
      <c r="C6" s="19">
        <v>20.100000000000001</v>
      </c>
      <c r="D6" s="19">
        <v>16.698</v>
      </c>
      <c r="E6" s="19">
        <v>6.2</v>
      </c>
    </row>
    <row r="7" spans="1:5" x14ac:dyDescent="0.25">
      <c r="A7" s="6">
        <v>42189</v>
      </c>
      <c r="B7" s="19">
        <v>13.5</v>
      </c>
      <c r="C7" s="19">
        <v>26.3</v>
      </c>
      <c r="D7" s="19">
        <v>18.556000000000001</v>
      </c>
      <c r="E7" s="19">
        <v>12.8</v>
      </c>
    </row>
    <row r="8" spans="1:5" x14ac:dyDescent="0.25">
      <c r="A8" s="6">
        <v>42190</v>
      </c>
      <c r="B8" s="19">
        <v>14.4</v>
      </c>
      <c r="C8" s="19">
        <v>23</v>
      </c>
      <c r="D8" s="19">
        <v>16.802</v>
      </c>
      <c r="E8" s="19">
        <v>8.6</v>
      </c>
    </row>
    <row r="9" spans="1:5" x14ac:dyDescent="0.25">
      <c r="A9" s="6">
        <v>42191</v>
      </c>
      <c r="B9" s="19">
        <v>14.3</v>
      </c>
      <c r="C9" s="19">
        <v>20.6</v>
      </c>
      <c r="D9" s="19">
        <v>16.323</v>
      </c>
      <c r="E9" s="19">
        <v>6.3</v>
      </c>
    </row>
    <row r="10" spans="1:5" x14ac:dyDescent="0.25">
      <c r="A10" s="6">
        <v>42192</v>
      </c>
      <c r="B10" s="19">
        <v>14</v>
      </c>
      <c r="C10" s="19">
        <v>22</v>
      </c>
      <c r="D10" s="19">
        <v>16.396000000000001</v>
      </c>
      <c r="E10" s="19">
        <v>8</v>
      </c>
    </row>
    <row r="11" spans="1:5" x14ac:dyDescent="0.25">
      <c r="A11" s="6">
        <v>42193</v>
      </c>
      <c r="B11" s="19">
        <v>14.3</v>
      </c>
      <c r="C11" s="19">
        <v>19.5</v>
      </c>
      <c r="D11" s="19">
        <v>15.779</v>
      </c>
      <c r="E11" s="19">
        <v>5.2</v>
      </c>
    </row>
    <row r="12" spans="1:5" x14ac:dyDescent="0.25">
      <c r="A12" s="6">
        <v>42194</v>
      </c>
      <c r="B12" s="19">
        <v>14.5</v>
      </c>
      <c r="C12" s="19">
        <v>16.3</v>
      </c>
      <c r="D12" s="19">
        <v>15.087999999999999</v>
      </c>
      <c r="E12" s="19">
        <v>1.8</v>
      </c>
    </row>
    <row r="13" spans="1:5" x14ac:dyDescent="0.25">
      <c r="A13" s="6">
        <v>42195</v>
      </c>
      <c r="B13" s="19">
        <v>14.3</v>
      </c>
      <c r="C13" s="19">
        <v>16.5</v>
      </c>
      <c r="D13" s="19">
        <v>15.343999999999999</v>
      </c>
      <c r="E13" s="19">
        <v>2.2000000000000002</v>
      </c>
    </row>
    <row r="14" spans="1:5" x14ac:dyDescent="0.25">
      <c r="A14" s="6">
        <v>42196</v>
      </c>
      <c r="B14" s="19">
        <v>14.8</v>
      </c>
      <c r="C14" s="19">
        <v>17.5</v>
      </c>
      <c r="D14" s="19">
        <v>15.852</v>
      </c>
      <c r="E14" s="19">
        <v>2.7</v>
      </c>
    </row>
    <row r="15" spans="1:5" x14ac:dyDescent="0.25">
      <c r="A15" s="6">
        <v>42197</v>
      </c>
      <c r="B15" s="19">
        <v>13.5</v>
      </c>
      <c r="C15" s="19">
        <v>20.2</v>
      </c>
      <c r="D15" s="19">
        <v>16.132999999999999</v>
      </c>
      <c r="E15" s="19">
        <v>6.7</v>
      </c>
    </row>
    <row r="16" spans="1:5" x14ac:dyDescent="0.25">
      <c r="A16" s="6">
        <v>42198</v>
      </c>
      <c r="B16" s="19">
        <v>13.1</v>
      </c>
      <c r="C16" s="19">
        <v>21.7</v>
      </c>
      <c r="D16" s="19">
        <v>16.315000000000001</v>
      </c>
      <c r="E16" s="19">
        <v>8.6</v>
      </c>
    </row>
    <row r="17" spans="1:5" x14ac:dyDescent="0.25">
      <c r="A17" s="6">
        <v>42199</v>
      </c>
      <c r="B17" s="19">
        <v>13.4</v>
      </c>
      <c r="C17" s="19">
        <v>21.7</v>
      </c>
      <c r="D17" s="19">
        <v>16.568999999999999</v>
      </c>
      <c r="E17" s="19">
        <v>8.3000000000000007</v>
      </c>
    </row>
    <row r="18" spans="1:5" x14ac:dyDescent="0.25">
      <c r="A18" s="6">
        <v>42200</v>
      </c>
      <c r="B18" s="19">
        <v>12.5</v>
      </c>
      <c r="C18" s="19">
        <v>24.9</v>
      </c>
      <c r="D18" s="19">
        <v>17.184999999999999</v>
      </c>
      <c r="E18" s="19">
        <v>12.4</v>
      </c>
    </row>
    <row r="19" spans="1:5" x14ac:dyDescent="0.25">
      <c r="A19" s="6">
        <v>42201</v>
      </c>
      <c r="B19" s="19">
        <v>12.9</v>
      </c>
      <c r="C19" s="19">
        <v>25.8</v>
      </c>
      <c r="D19" s="19">
        <v>17.364999999999998</v>
      </c>
      <c r="E19" s="19">
        <v>12.9</v>
      </c>
    </row>
    <row r="20" spans="1:5" x14ac:dyDescent="0.25">
      <c r="A20" s="6">
        <v>42202</v>
      </c>
      <c r="B20" s="19">
        <v>12.7</v>
      </c>
      <c r="C20" s="19">
        <v>26.2</v>
      </c>
      <c r="D20" s="19">
        <v>17.728999999999999</v>
      </c>
      <c r="E20" s="19">
        <v>13.5</v>
      </c>
    </row>
    <row r="21" spans="1:5" x14ac:dyDescent="0.25">
      <c r="A21" s="6">
        <v>42203</v>
      </c>
      <c r="B21" s="19">
        <v>12.5</v>
      </c>
      <c r="C21" s="19">
        <v>22.4</v>
      </c>
      <c r="D21" s="19">
        <v>16.523</v>
      </c>
      <c r="E21" s="19">
        <v>9.9</v>
      </c>
    </row>
    <row r="22" spans="1:5" x14ac:dyDescent="0.25">
      <c r="A22" s="6">
        <v>42204</v>
      </c>
      <c r="B22" s="19">
        <v>12.5</v>
      </c>
      <c r="C22" s="19">
        <v>24.8</v>
      </c>
      <c r="D22" s="19">
        <v>17.254000000000001</v>
      </c>
      <c r="E22" s="19">
        <v>12.3</v>
      </c>
    </row>
    <row r="23" spans="1:5" x14ac:dyDescent="0.25">
      <c r="A23" s="6">
        <v>42205</v>
      </c>
      <c r="B23" s="19">
        <v>14.2</v>
      </c>
      <c r="C23" s="19">
        <v>25.1</v>
      </c>
      <c r="D23" s="19">
        <v>17.625</v>
      </c>
      <c r="E23" s="19">
        <v>10.9</v>
      </c>
    </row>
    <row r="24" spans="1:5" x14ac:dyDescent="0.25">
      <c r="A24" s="6">
        <v>42206</v>
      </c>
      <c r="B24" s="19">
        <v>12.5</v>
      </c>
      <c r="C24" s="19">
        <v>22.6</v>
      </c>
      <c r="D24" s="19">
        <v>16.428999999999998</v>
      </c>
      <c r="E24" s="19">
        <v>10.1</v>
      </c>
    </row>
    <row r="25" spans="1:5" x14ac:dyDescent="0.25">
      <c r="A25" s="6">
        <v>42207</v>
      </c>
      <c r="B25" s="19">
        <v>11.2</v>
      </c>
      <c r="C25" s="19">
        <v>21.6</v>
      </c>
      <c r="D25" s="19">
        <v>15.144</v>
      </c>
      <c r="E25" s="19">
        <v>10.4</v>
      </c>
    </row>
    <row r="26" spans="1:5" x14ac:dyDescent="0.25">
      <c r="A26" s="6">
        <v>42208</v>
      </c>
      <c r="B26" s="19">
        <v>12.1</v>
      </c>
      <c r="C26" s="19">
        <v>21.6</v>
      </c>
      <c r="D26" s="19">
        <v>15.977</v>
      </c>
      <c r="E26" s="19">
        <v>9.5</v>
      </c>
    </row>
    <row r="27" spans="1:5" x14ac:dyDescent="0.25">
      <c r="A27" s="6">
        <v>42209</v>
      </c>
      <c r="B27" s="19">
        <v>10.1</v>
      </c>
      <c r="C27" s="19">
        <v>22.3</v>
      </c>
      <c r="D27" s="19">
        <v>15.29</v>
      </c>
      <c r="E27" s="19">
        <v>12.2</v>
      </c>
    </row>
    <row r="28" spans="1:5" x14ac:dyDescent="0.25">
      <c r="A28" s="6">
        <v>42210</v>
      </c>
      <c r="B28" s="19">
        <v>12.8</v>
      </c>
      <c r="C28" s="19">
        <v>21.4</v>
      </c>
      <c r="D28" s="19">
        <v>16.341999999999999</v>
      </c>
      <c r="E28" s="19">
        <v>8.6</v>
      </c>
    </row>
    <row r="29" spans="1:5" x14ac:dyDescent="0.25">
      <c r="A29" s="6">
        <v>42211</v>
      </c>
      <c r="B29" s="19">
        <v>12.4</v>
      </c>
      <c r="C29" s="19">
        <v>21.2</v>
      </c>
      <c r="D29" s="19">
        <v>16.192</v>
      </c>
      <c r="E29" s="19">
        <v>8.8000000000000007</v>
      </c>
    </row>
    <row r="30" spans="1:5" x14ac:dyDescent="0.25">
      <c r="A30" s="6">
        <v>42212</v>
      </c>
      <c r="B30" s="19">
        <v>11.6</v>
      </c>
      <c r="C30" s="19">
        <v>23.1</v>
      </c>
      <c r="D30" s="19">
        <v>16.454000000000001</v>
      </c>
      <c r="E30" s="19">
        <v>11.5</v>
      </c>
    </row>
    <row r="31" spans="1:5" x14ac:dyDescent="0.25">
      <c r="A31" s="6">
        <v>42213</v>
      </c>
      <c r="B31" s="19">
        <v>11</v>
      </c>
      <c r="C31" s="19">
        <v>27.5</v>
      </c>
      <c r="D31" s="19">
        <v>17.515000000000001</v>
      </c>
      <c r="E31" s="19">
        <v>16.5</v>
      </c>
    </row>
    <row r="32" spans="1:5" x14ac:dyDescent="0.25">
      <c r="A32" s="6">
        <v>42214</v>
      </c>
      <c r="B32" s="19">
        <v>13.4</v>
      </c>
      <c r="C32" s="19">
        <v>28.5</v>
      </c>
      <c r="D32" s="19">
        <v>19.001999999999999</v>
      </c>
      <c r="E32" s="19">
        <v>15.1</v>
      </c>
    </row>
    <row r="33" spans="1:5" x14ac:dyDescent="0.25">
      <c r="A33" s="6">
        <v>42215</v>
      </c>
      <c r="B33" s="19">
        <v>14.2</v>
      </c>
      <c r="C33" s="19">
        <v>27.4</v>
      </c>
      <c r="D33" s="19">
        <v>19.489999999999998</v>
      </c>
      <c r="E33" s="19">
        <v>13.2</v>
      </c>
    </row>
    <row r="34" spans="1:5" x14ac:dyDescent="0.25">
      <c r="A34" s="6">
        <v>42216</v>
      </c>
      <c r="B34" s="19">
        <v>14.1</v>
      </c>
      <c r="C34" s="19">
        <v>26.2</v>
      </c>
      <c r="D34" s="19">
        <v>18.573</v>
      </c>
      <c r="E34" s="19">
        <v>12.1</v>
      </c>
    </row>
    <row r="35" spans="1:5" x14ac:dyDescent="0.25">
      <c r="A35" s="6">
        <v>42217</v>
      </c>
      <c r="B35" s="19">
        <v>15.3</v>
      </c>
      <c r="C35" s="19">
        <v>19.5</v>
      </c>
      <c r="D35" s="19">
        <v>17.251999999999999</v>
      </c>
      <c r="E35" s="19">
        <v>4.2</v>
      </c>
    </row>
    <row r="36" spans="1:5" x14ac:dyDescent="0.25">
      <c r="A36" s="6">
        <v>42218</v>
      </c>
      <c r="B36" s="19">
        <v>15.8</v>
      </c>
      <c r="C36" s="19">
        <v>19.3</v>
      </c>
      <c r="D36" s="19">
        <v>17.215</v>
      </c>
      <c r="E36" s="19">
        <v>3.5</v>
      </c>
    </row>
    <row r="37" spans="1:5" x14ac:dyDescent="0.25">
      <c r="A37" s="6">
        <v>42219</v>
      </c>
      <c r="B37" s="19">
        <v>14.8</v>
      </c>
      <c r="C37" s="19">
        <v>19.3</v>
      </c>
      <c r="D37" s="19">
        <v>16.696000000000002</v>
      </c>
      <c r="E37" s="19">
        <v>4.5</v>
      </c>
    </row>
    <row r="38" spans="1:5" x14ac:dyDescent="0.25">
      <c r="A38" s="6">
        <v>42220</v>
      </c>
      <c r="B38" s="19">
        <v>15.1</v>
      </c>
      <c r="C38" s="19">
        <v>19</v>
      </c>
      <c r="D38" s="19">
        <v>16.626999999999999</v>
      </c>
      <c r="E38" s="19">
        <v>3.9</v>
      </c>
    </row>
    <row r="39" spans="1:5" x14ac:dyDescent="0.25">
      <c r="A39" s="6">
        <v>42221</v>
      </c>
      <c r="B39" s="19">
        <v>13.1</v>
      </c>
      <c r="C39" s="19">
        <v>21.3</v>
      </c>
      <c r="D39" s="19">
        <v>17.045999999999999</v>
      </c>
      <c r="E39" s="19">
        <v>8.1999999999999993</v>
      </c>
    </row>
    <row r="40" spans="1:5" x14ac:dyDescent="0.25">
      <c r="A40" s="6">
        <v>42222</v>
      </c>
      <c r="B40" s="19">
        <v>11.8</v>
      </c>
      <c r="C40" s="19">
        <v>22</v>
      </c>
      <c r="D40" s="19">
        <v>15.906000000000001</v>
      </c>
      <c r="E40" s="19">
        <v>10.199999999999999</v>
      </c>
    </row>
    <row r="41" spans="1:5" x14ac:dyDescent="0.25">
      <c r="A41" s="6">
        <v>42223</v>
      </c>
      <c r="B41" s="19">
        <v>12.7</v>
      </c>
      <c r="C41" s="19">
        <v>21.9</v>
      </c>
      <c r="D41" s="19">
        <v>15.89</v>
      </c>
      <c r="E41" s="19">
        <v>9.1999999999999993</v>
      </c>
    </row>
    <row r="42" spans="1:5" x14ac:dyDescent="0.25">
      <c r="A42" s="6">
        <v>42224</v>
      </c>
      <c r="B42" s="19">
        <v>11.8</v>
      </c>
      <c r="C42" s="19">
        <v>21.3</v>
      </c>
      <c r="D42" s="19">
        <v>15.76</v>
      </c>
      <c r="E42" s="19">
        <v>9.5</v>
      </c>
    </row>
    <row r="43" spans="1:5" x14ac:dyDescent="0.25">
      <c r="A43" s="6">
        <v>42225</v>
      </c>
      <c r="B43" s="19">
        <v>12.1</v>
      </c>
      <c r="C43" s="19">
        <v>23.7</v>
      </c>
      <c r="D43" s="19">
        <v>16.350000000000001</v>
      </c>
      <c r="E43" s="19">
        <v>11.6</v>
      </c>
    </row>
    <row r="44" spans="1:5" x14ac:dyDescent="0.25">
      <c r="A44" s="6">
        <v>42226</v>
      </c>
      <c r="B44" s="19">
        <v>10.4</v>
      </c>
      <c r="C44" s="19">
        <v>21.5</v>
      </c>
      <c r="D44" s="19">
        <v>15.798</v>
      </c>
      <c r="E44" s="19">
        <v>11.1</v>
      </c>
    </row>
    <row r="45" spans="1:5" x14ac:dyDescent="0.25">
      <c r="A45" s="6">
        <v>42227</v>
      </c>
      <c r="B45" s="19">
        <v>16.100000000000001</v>
      </c>
      <c r="C45" s="19">
        <v>19.399999999999999</v>
      </c>
      <c r="D45" s="19">
        <v>17.391999999999999</v>
      </c>
      <c r="E45" s="19">
        <v>3.3</v>
      </c>
    </row>
    <row r="46" spans="1:5" x14ac:dyDescent="0.25">
      <c r="A46" s="6">
        <v>42228</v>
      </c>
      <c r="B46" s="19">
        <v>12.7</v>
      </c>
      <c r="C46" s="19">
        <v>21.7</v>
      </c>
      <c r="D46" s="19">
        <v>16.3</v>
      </c>
      <c r="E46" s="19">
        <v>9</v>
      </c>
    </row>
    <row r="47" spans="1:5" x14ac:dyDescent="0.25">
      <c r="A47" s="6">
        <v>42229</v>
      </c>
      <c r="B47" s="19">
        <v>10.5</v>
      </c>
      <c r="C47" s="19">
        <v>21</v>
      </c>
      <c r="D47" s="19">
        <v>15.34</v>
      </c>
      <c r="E47" s="19">
        <v>10.5</v>
      </c>
    </row>
    <row r="48" spans="1:5" x14ac:dyDescent="0.25">
      <c r="A48" s="6">
        <v>42230</v>
      </c>
      <c r="B48" s="19">
        <v>14</v>
      </c>
      <c r="C48" s="19">
        <v>22.8</v>
      </c>
      <c r="D48" s="19">
        <v>17.14</v>
      </c>
      <c r="E48" s="19">
        <v>8.8000000000000007</v>
      </c>
    </row>
    <row r="49" spans="1:5" x14ac:dyDescent="0.25">
      <c r="A49" s="6">
        <v>42231</v>
      </c>
      <c r="B49" s="19">
        <v>12.9</v>
      </c>
      <c r="C49" s="19">
        <v>23.3</v>
      </c>
      <c r="D49" s="19">
        <v>17.074999999999999</v>
      </c>
      <c r="E49" s="19">
        <v>10.4</v>
      </c>
    </row>
    <row r="50" spans="1:5" x14ac:dyDescent="0.25">
      <c r="A50" s="6">
        <v>42232</v>
      </c>
      <c r="B50" s="19">
        <v>12.2</v>
      </c>
      <c r="C50" s="19">
        <v>23.1</v>
      </c>
      <c r="D50" s="19">
        <v>16.613</v>
      </c>
      <c r="E50" s="19">
        <v>10.9</v>
      </c>
    </row>
    <row r="51" spans="1:5" x14ac:dyDescent="0.25">
      <c r="A51" s="6">
        <v>42233</v>
      </c>
      <c r="B51" s="19">
        <v>11.6</v>
      </c>
      <c r="C51" s="19">
        <v>22.5</v>
      </c>
      <c r="D51" s="19">
        <v>16.443999999999999</v>
      </c>
      <c r="E51" s="19">
        <v>10.9</v>
      </c>
    </row>
    <row r="52" spans="1:5" x14ac:dyDescent="0.25">
      <c r="A52" s="6">
        <v>42234</v>
      </c>
      <c r="B52" s="19">
        <v>12.8</v>
      </c>
      <c r="C52" s="19">
        <v>20.8</v>
      </c>
      <c r="D52" s="19">
        <v>15.914999999999999</v>
      </c>
      <c r="E52" s="19">
        <v>8</v>
      </c>
    </row>
    <row r="53" spans="1:5" x14ac:dyDescent="0.25">
      <c r="A53" s="6">
        <v>42235</v>
      </c>
      <c r="B53" s="19">
        <v>13.6</v>
      </c>
      <c r="C53" s="19">
        <v>17.8</v>
      </c>
      <c r="D53" s="19">
        <v>15.135</v>
      </c>
      <c r="E53" s="19">
        <v>4.2</v>
      </c>
    </row>
    <row r="54" spans="1:5" x14ac:dyDescent="0.25">
      <c r="A54" s="6">
        <v>42236</v>
      </c>
      <c r="B54" s="19">
        <v>12.9</v>
      </c>
      <c r="C54" s="19">
        <v>22</v>
      </c>
      <c r="D54" s="19">
        <v>16.419</v>
      </c>
      <c r="E54" s="19">
        <v>9.1</v>
      </c>
    </row>
    <row r="55" spans="1:5" x14ac:dyDescent="0.25">
      <c r="A55" s="6">
        <v>42237</v>
      </c>
      <c r="B55" s="19">
        <v>11.9</v>
      </c>
      <c r="C55" s="19">
        <v>21.7</v>
      </c>
      <c r="D55" s="19">
        <v>15.742000000000001</v>
      </c>
      <c r="E55" s="19">
        <v>9.8000000000000007</v>
      </c>
    </row>
    <row r="56" spans="1:5" x14ac:dyDescent="0.25">
      <c r="A56" s="6">
        <v>42238</v>
      </c>
      <c r="B56" s="19">
        <v>11.5</v>
      </c>
      <c r="C56" s="19">
        <v>22.7</v>
      </c>
      <c r="D56" s="19">
        <v>15.901999999999999</v>
      </c>
      <c r="E56" s="19">
        <v>11.2</v>
      </c>
    </row>
    <row r="57" spans="1:5" x14ac:dyDescent="0.25">
      <c r="A57" s="6">
        <v>42239</v>
      </c>
      <c r="B57" s="19">
        <v>13.7</v>
      </c>
      <c r="C57" s="19">
        <v>19.600000000000001</v>
      </c>
      <c r="D57" s="19">
        <v>15.978999999999999</v>
      </c>
      <c r="E57" s="19">
        <v>5.9</v>
      </c>
    </row>
    <row r="58" spans="1:5" x14ac:dyDescent="0.25">
      <c r="A58" s="6">
        <v>42240</v>
      </c>
      <c r="B58" s="19">
        <v>14.4</v>
      </c>
      <c r="C58" s="19">
        <v>18.899999999999999</v>
      </c>
      <c r="D58" s="19">
        <v>16.106000000000002</v>
      </c>
      <c r="E58" s="19">
        <v>4.5</v>
      </c>
    </row>
    <row r="59" spans="1:5" x14ac:dyDescent="0.25">
      <c r="A59" s="6">
        <v>42241</v>
      </c>
      <c r="B59" s="19">
        <v>13.5</v>
      </c>
      <c r="C59" s="19">
        <v>23.3</v>
      </c>
      <c r="D59" s="19">
        <v>16.725000000000001</v>
      </c>
      <c r="E59" s="19">
        <v>9.8000000000000007</v>
      </c>
    </row>
    <row r="60" spans="1:5" x14ac:dyDescent="0.25">
      <c r="A60" s="6">
        <v>42242</v>
      </c>
      <c r="B60" s="19">
        <v>12</v>
      </c>
      <c r="C60" s="19">
        <v>23.1</v>
      </c>
      <c r="D60" s="19">
        <v>15.871</v>
      </c>
      <c r="E60" s="19">
        <v>11.1</v>
      </c>
    </row>
    <row r="61" spans="1:5" x14ac:dyDescent="0.25">
      <c r="A61" s="6">
        <v>42243</v>
      </c>
      <c r="B61" s="19">
        <v>10.1</v>
      </c>
      <c r="C61" s="19">
        <v>22.1</v>
      </c>
      <c r="D61" s="19">
        <v>15.478999999999999</v>
      </c>
      <c r="E61" s="19">
        <v>12</v>
      </c>
    </row>
    <row r="62" spans="1:5" x14ac:dyDescent="0.25">
      <c r="A62" s="6">
        <v>42244</v>
      </c>
      <c r="B62" s="19">
        <v>15.5</v>
      </c>
      <c r="C62" s="19">
        <v>21.4</v>
      </c>
      <c r="D62" s="19">
        <v>17.815000000000001</v>
      </c>
      <c r="E62" s="19">
        <v>5.9</v>
      </c>
    </row>
    <row r="63" spans="1:5" x14ac:dyDescent="0.25">
      <c r="A63" s="6">
        <v>42245</v>
      </c>
      <c r="B63" s="19">
        <v>16.3</v>
      </c>
      <c r="C63" s="19">
        <v>18.3</v>
      </c>
      <c r="D63" s="19">
        <v>17.067</v>
      </c>
      <c r="E63" s="19">
        <v>2</v>
      </c>
    </row>
    <row r="64" spans="1:5" x14ac:dyDescent="0.25">
      <c r="A64" s="6">
        <v>42246</v>
      </c>
      <c r="B64" s="19">
        <v>13.2</v>
      </c>
      <c r="C64" s="19">
        <v>18.5</v>
      </c>
      <c r="D64" s="19">
        <v>16.146000000000001</v>
      </c>
      <c r="E64" s="19">
        <v>5.3</v>
      </c>
    </row>
    <row r="65" spans="1:14" x14ac:dyDescent="0.25">
      <c r="A65" s="6">
        <v>42247</v>
      </c>
      <c r="B65" s="19">
        <v>12.4</v>
      </c>
      <c r="C65" s="19">
        <v>19.8</v>
      </c>
      <c r="D65" s="19">
        <v>15.257</v>
      </c>
      <c r="E65" s="19">
        <v>7.4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10.1</v>
      </c>
      <c r="C70" s="10" t="s">
        <v>15</v>
      </c>
      <c r="D70" s="50">
        <v>42209.291666666664</v>
      </c>
      <c r="E70" s="50">
        <v>42243.291666666664</v>
      </c>
      <c r="F70" s="3"/>
    </row>
    <row r="71" spans="1:14" x14ac:dyDescent="0.25">
      <c r="A71" s="8" t="s">
        <v>16</v>
      </c>
      <c r="B71" s="9">
        <f>MAX(C4:C65)</f>
        <v>28.5</v>
      </c>
      <c r="C71" s="10" t="s">
        <v>15</v>
      </c>
      <c r="D71" s="50">
        <v>42214.625</v>
      </c>
      <c r="E71" s="50"/>
    </row>
    <row r="72" spans="1:14" x14ac:dyDescent="0.25">
      <c r="A72" s="8" t="s">
        <v>17</v>
      </c>
      <c r="B72" s="9">
        <f>AVERAGE(D4:D65)</f>
        <v>16.582145161290324</v>
      </c>
      <c r="C72" s="10" t="s">
        <v>15</v>
      </c>
      <c r="D72" s="16"/>
      <c r="E72" s="16"/>
    </row>
    <row r="73" spans="1:14" x14ac:dyDescent="0.25">
      <c r="A73" s="8" t="s">
        <v>18</v>
      </c>
      <c r="B73" s="9">
        <f>MAX(E4:E65)</f>
        <v>16.5</v>
      </c>
      <c r="C73" s="10" t="s">
        <v>15</v>
      </c>
      <c r="D73" s="49">
        <v>42213</v>
      </c>
      <c r="E73" s="17"/>
      <c r="F73" s="17"/>
      <c r="G73" s="17"/>
      <c r="H73" s="17"/>
      <c r="I73" s="17"/>
      <c r="J73" s="17"/>
      <c r="K73" s="17"/>
      <c r="L73" s="17"/>
      <c r="M73" s="17"/>
      <c r="N73" s="17"/>
    </row>
    <row r="74" spans="1:14" x14ac:dyDescent="0.25">
      <c r="A74" s="8" t="s">
        <v>19</v>
      </c>
      <c r="B74" s="9">
        <f>MIN(E4:E65)</f>
        <v>1.8</v>
      </c>
      <c r="C74" s="10" t="s">
        <v>15</v>
      </c>
      <c r="D74" s="49">
        <v>42194</v>
      </c>
      <c r="E74" s="17"/>
      <c r="F74" s="17"/>
      <c r="G74" s="17"/>
      <c r="H74" s="17"/>
      <c r="I74" s="17"/>
      <c r="J74" s="17"/>
      <c r="K74" s="17"/>
      <c r="L74" s="17"/>
      <c r="M74" s="17"/>
    </row>
    <row r="75" spans="1:14" x14ac:dyDescent="0.25">
      <c r="A75" s="8"/>
      <c r="B75" s="9"/>
      <c r="C75" s="8"/>
      <c r="D75" s="11"/>
      <c r="E75" s="11"/>
    </row>
    <row r="76" spans="1:14" x14ac:dyDescent="0.25">
      <c r="A76" s="8"/>
      <c r="B76" s="9"/>
      <c r="C76" s="8"/>
      <c r="D76" s="11"/>
      <c r="E76" s="11"/>
    </row>
    <row r="79" spans="1:14" x14ac:dyDescent="0.25">
      <c r="B79" s="3" t="s">
        <v>29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3"/>
  <sheetViews>
    <sheetView zoomScaleNormal="100" workbookViewId="0"/>
  </sheetViews>
  <sheetFormatPr defaultRowHeight="15" x14ac:dyDescent="0.25"/>
  <sheetData>
    <row r="1" spans="8:17" x14ac:dyDescent="0.25">
      <c r="H1" t="str">
        <f>StatSummary!$B$3&amp;"15a - Daily Air Temperature"</f>
        <v>emr15a - Daily Air Temperature</v>
      </c>
      <c r="L1" t="str">
        <f>StatSummary!$B$4</f>
        <v>air</v>
      </c>
    </row>
    <row r="2" spans="8:17" x14ac:dyDescent="0.25">
      <c r="H2" t="str">
        <f>StatSummary!$B$3&amp;"15a - Diurnal Range"</f>
        <v>emr15a - Diurnal Range</v>
      </c>
      <c r="L2" t="s">
        <v>121</v>
      </c>
      <c r="O2" s="44"/>
      <c r="P2" s="44"/>
      <c r="Q2" s="44"/>
    </row>
    <row r="3" spans="8:17" x14ac:dyDescent="0.25">
      <c r="H3" t="str">
        <f>StatSummary!$B$3&amp;"15a - MWMT and MWAT"</f>
        <v>emr15a - MWMT and MWAT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122</v>
      </c>
      <c r="B2" s="48" t="s">
        <v>126</v>
      </c>
    </row>
    <row r="3" spans="1:8" x14ac:dyDescent="0.25">
      <c r="A3" t="s">
        <v>21</v>
      </c>
      <c r="B3" t="s">
        <v>23</v>
      </c>
      <c r="F3" s="12" t="s">
        <v>25</v>
      </c>
    </row>
    <row r="4" spans="1:8" x14ac:dyDescent="0.25">
      <c r="A4" s="6">
        <v>42186</v>
      </c>
      <c r="B4" s="19"/>
      <c r="D4" s="5" t="s">
        <v>26</v>
      </c>
      <c r="E4" s="18">
        <f>MAX(B4:B65)</f>
        <v>17.9630952380952</v>
      </c>
      <c r="F4" s="51">
        <v>42219</v>
      </c>
      <c r="G4" s="20"/>
      <c r="H4" s="4"/>
    </row>
    <row r="5" spans="1:8" x14ac:dyDescent="0.25">
      <c r="A5" s="6">
        <v>42187</v>
      </c>
      <c r="B5" s="19"/>
      <c r="F5" s="41"/>
    </row>
    <row r="6" spans="1:8" x14ac:dyDescent="0.25">
      <c r="A6" s="6">
        <v>42188</v>
      </c>
      <c r="B6" s="19"/>
      <c r="F6" s="41"/>
    </row>
    <row r="7" spans="1:8" x14ac:dyDescent="0.25">
      <c r="A7" s="6">
        <v>42189</v>
      </c>
      <c r="B7" s="19"/>
      <c r="F7" s="41"/>
    </row>
    <row r="8" spans="1:8" x14ac:dyDescent="0.25">
      <c r="A8" s="6">
        <v>42190</v>
      </c>
      <c r="B8" s="19"/>
      <c r="F8" s="41"/>
    </row>
    <row r="9" spans="1:8" x14ac:dyDescent="0.25">
      <c r="A9" s="6">
        <v>42191</v>
      </c>
      <c r="B9" s="19"/>
      <c r="F9" s="41"/>
    </row>
    <row r="10" spans="1:8" x14ac:dyDescent="0.25">
      <c r="A10" s="6">
        <v>42192</v>
      </c>
      <c r="B10" s="19">
        <v>17.217559523809499</v>
      </c>
      <c r="F10" s="2"/>
    </row>
    <row r="11" spans="1:8" x14ac:dyDescent="0.25">
      <c r="A11" s="6">
        <v>42193</v>
      </c>
      <c r="B11" s="19">
        <v>16.8877976190476</v>
      </c>
    </row>
    <row r="12" spans="1:8" x14ac:dyDescent="0.25">
      <c r="A12" s="6">
        <v>42194</v>
      </c>
      <c r="B12" s="19">
        <v>16.520238095238099</v>
      </c>
    </row>
    <row r="13" spans="1:8" x14ac:dyDescent="0.25">
      <c r="A13" s="6">
        <v>42195</v>
      </c>
      <c r="B13" s="19">
        <v>16.326785714285698</v>
      </c>
    </row>
    <row r="14" spans="1:8" x14ac:dyDescent="0.25">
      <c r="A14" s="6">
        <v>42196</v>
      </c>
      <c r="B14" s="19">
        <v>15.9404761904762</v>
      </c>
    </row>
    <row r="15" spans="1:8" x14ac:dyDescent="0.25">
      <c r="A15" s="6">
        <v>42197</v>
      </c>
      <c r="B15" s="19">
        <v>15.8449404761905</v>
      </c>
    </row>
    <row r="16" spans="1:8" x14ac:dyDescent="0.25">
      <c r="A16" s="6">
        <v>42198</v>
      </c>
      <c r="B16" s="19">
        <v>15.84375</v>
      </c>
    </row>
    <row r="17" spans="1:2" x14ac:dyDescent="0.25">
      <c r="A17" s="6">
        <v>42199</v>
      </c>
      <c r="B17" s="19">
        <v>15.8684523809524</v>
      </c>
    </row>
    <row r="18" spans="1:2" x14ac:dyDescent="0.25">
      <c r="A18" s="6">
        <v>42200</v>
      </c>
      <c r="B18" s="19">
        <v>16.069345238095199</v>
      </c>
    </row>
    <row r="19" spans="1:2" x14ac:dyDescent="0.25">
      <c r="A19" s="6">
        <v>42201</v>
      </c>
      <c r="B19" s="19">
        <v>16.394642857142902</v>
      </c>
    </row>
    <row r="20" spans="1:2" x14ac:dyDescent="0.25">
      <c r="A20" s="6">
        <v>42202</v>
      </c>
      <c r="B20" s="19">
        <v>16.735416666666701</v>
      </c>
    </row>
    <row r="21" spans="1:2" x14ac:dyDescent="0.25">
      <c r="A21" s="6">
        <v>42203</v>
      </c>
      <c r="B21" s="19">
        <v>16.831250000000001</v>
      </c>
    </row>
    <row r="22" spans="1:2" x14ac:dyDescent="0.25">
      <c r="A22" s="6">
        <v>42204</v>
      </c>
      <c r="B22" s="19">
        <v>16.991369047618999</v>
      </c>
    </row>
    <row r="23" spans="1:2" x14ac:dyDescent="0.25">
      <c r="A23" s="6">
        <v>42205</v>
      </c>
      <c r="B23" s="19">
        <v>17.178571428571399</v>
      </c>
    </row>
    <row r="24" spans="1:2" x14ac:dyDescent="0.25">
      <c r="A24" s="6">
        <v>42206</v>
      </c>
      <c r="B24" s="19">
        <v>17.158630952380999</v>
      </c>
    </row>
    <row r="25" spans="1:2" x14ac:dyDescent="0.25">
      <c r="A25" s="6">
        <v>42207</v>
      </c>
      <c r="B25" s="19">
        <v>16.8669642857143</v>
      </c>
    </row>
    <row r="26" spans="1:2" x14ac:dyDescent="0.25">
      <c r="A26" s="6">
        <v>42208</v>
      </c>
      <c r="B26" s="19">
        <v>16.668749999999999</v>
      </c>
    </row>
    <row r="27" spans="1:2" x14ac:dyDescent="0.25">
      <c r="A27" s="6">
        <v>42209</v>
      </c>
      <c r="B27" s="19">
        <v>16.3202380952381</v>
      </c>
    </row>
    <row r="28" spans="1:2" x14ac:dyDescent="0.25">
      <c r="A28" s="6">
        <v>42210</v>
      </c>
      <c r="B28" s="19">
        <v>16.2943452380952</v>
      </c>
    </row>
    <row r="29" spans="1:2" x14ac:dyDescent="0.25">
      <c r="A29" s="6">
        <v>42211</v>
      </c>
      <c r="B29" s="19">
        <v>16.142559523809499</v>
      </c>
    </row>
    <row r="30" spans="1:2" x14ac:dyDescent="0.25">
      <c r="A30" s="6">
        <v>42212</v>
      </c>
      <c r="B30" s="19">
        <v>15.9752976190476</v>
      </c>
    </row>
    <row r="31" spans="1:2" x14ac:dyDescent="0.25">
      <c r="A31" s="6">
        <v>42213</v>
      </c>
      <c r="B31" s="19">
        <v>16.1303571428571</v>
      </c>
    </row>
    <row r="32" spans="1:2" x14ac:dyDescent="0.25">
      <c r="A32" s="6">
        <v>42214</v>
      </c>
      <c r="B32" s="19">
        <v>16.681547619047599</v>
      </c>
    </row>
    <row r="33" spans="1:2" x14ac:dyDescent="0.25">
      <c r="A33" s="6">
        <v>42215</v>
      </c>
      <c r="B33" s="19">
        <v>17.183333333333302</v>
      </c>
    </row>
    <row r="34" spans="1:2" x14ac:dyDescent="0.25">
      <c r="A34" s="6">
        <v>42216</v>
      </c>
      <c r="B34" s="19">
        <v>17.652380952381002</v>
      </c>
    </row>
    <row r="35" spans="1:2" x14ac:dyDescent="0.25">
      <c r="A35" s="6">
        <v>42217</v>
      </c>
      <c r="B35" s="19">
        <v>17.782440476190501</v>
      </c>
    </row>
    <row r="36" spans="1:2" x14ac:dyDescent="0.25">
      <c r="A36" s="6">
        <v>42218</v>
      </c>
      <c r="B36" s="19">
        <v>17.928571428571399</v>
      </c>
    </row>
    <row r="37" spans="1:2" x14ac:dyDescent="0.25">
      <c r="A37" s="6">
        <v>42219</v>
      </c>
      <c r="B37" s="19">
        <v>17.9630952380952</v>
      </c>
    </row>
    <row r="38" spans="1:2" x14ac:dyDescent="0.25">
      <c r="A38" s="6">
        <v>42220</v>
      </c>
      <c r="B38" s="19">
        <v>17.836309523809501</v>
      </c>
    </row>
    <row r="39" spans="1:2" x14ac:dyDescent="0.25">
      <c r="A39" s="6">
        <v>42221</v>
      </c>
      <c r="B39" s="19">
        <v>17.5568452380952</v>
      </c>
    </row>
    <row r="40" spans="1:2" x14ac:dyDescent="0.25">
      <c r="A40" s="6">
        <v>42222</v>
      </c>
      <c r="B40" s="19">
        <v>17.044940476190501</v>
      </c>
    </row>
    <row r="41" spans="1:2" x14ac:dyDescent="0.25">
      <c r="A41" s="6">
        <v>42223</v>
      </c>
      <c r="B41" s="19">
        <v>16.6616071428571</v>
      </c>
    </row>
    <row r="42" spans="1:2" x14ac:dyDescent="0.25">
      <c r="A42" s="6">
        <v>42224</v>
      </c>
      <c r="B42" s="19">
        <v>16.448511904761901</v>
      </c>
    </row>
    <row r="43" spans="1:2" x14ac:dyDescent="0.25">
      <c r="A43" s="6">
        <v>42225</v>
      </c>
      <c r="B43" s="19">
        <v>16.324999999999999</v>
      </c>
    </row>
    <row r="44" spans="1:2" x14ac:dyDescent="0.25">
      <c r="A44" s="6">
        <v>42226</v>
      </c>
      <c r="B44" s="19">
        <v>16.196726190476198</v>
      </c>
    </row>
    <row r="45" spans="1:2" x14ac:dyDescent="0.25">
      <c r="A45" s="6">
        <v>42227</v>
      </c>
      <c r="B45" s="19">
        <v>16.305952380952402</v>
      </c>
    </row>
    <row r="46" spans="1:2" x14ac:dyDescent="0.25">
      <c r="A46" s="6">
        <v>42228</v>
      </c>
      <c r="B46" s="19">
        <v>16.199404761904798</v>
      </c>
    </row>
    <row r="47" spans="1:2" x14ac:dyDescent="0.25">
      <c r="A47" s="6">
        <v>42229</v>
      </c>
      <c r="B47" s="19">
        <v>16.118452380952402</v>
      </c>
    </row>
    <row r="48" spans="1:2" x14ac:dyDescent="0.25">
      <c r="A48" s="6">
        <v>42230</v>
      </c>
      <c r="B48" s="19">
        <v>16.2970238095238</v>
      </c>
    </row>
    <row r="49" spans="1:2" x14ac:dyDescent="0.25">
      <c r="A49" s="6">
        <v>42231</v>
      </c>
      <c r="B49" s="19">
        <v>16.484821428571401</v>
      </c>
    </row>
    <row r="50" spans="1:2" x14ac:dyDescent="0.25">
      <c r="A50" s="6">
        <v>42232</v>
      </c>
      <c r="B50" s="19">
        <v>16.522321428571399</v>
      </c>
    </row>
    <row r="51" spans="1:2" x14ac:dyDescent="0.25">
      <c r="A51" s="6">
        <v>42233</v>
      </c>
      <c r="B51" s="19">
        <v>16.6145833333333</v>
      </c>
    </row>
    <row r="52" spans="1:2" x14ac:dyDescent="0.25">
      <c r="A52" s="6">
        <v>42234</v>
      </c>
      <c r="B52" s="19">
        <v>16.4035714285714</v>
      </c>
    </row>
    <row r="53" spans="1:2" x14ac:dyDescent="0.25">
      <c r="A53" s="6">
        <v>42235</v>
      </c>
      <c r="B53" s="19">
        <v>16.2372023809524</v>
      </c>
    </row>
    <row r="54" spans="1:2" x14ac:dyDescent="0.25">
      <c r="A54" s="6">
        <v>42236</v>
      </c>
      <c r="B54" s="19">
        <v>16.391369047619001</v>
      </c>
    </row>
    <row r="55" spans="1:2" x14ac:dyDescent="0.25">
      <c r="A55" s="6">
        <v>42237</v>
      </c>
      <c r="B55" s="19">
        <v>16.191666666666698</v>
      </c>
    </row>
    <row r="56" spans="1:2" x14ac:dyDescent="0.25">
      <c r="A56" s="6">
        <v>42238</v>
      </c>
      <c r="B56" s="19">
        <v>16.024107142857101</v>
      </c>
    </row>
    <row r="57" spans="1:2" x14ac:dyDescent="0.25">
      <c r="A57" s="6">
        <v>42239</v>
      </c>
      <c r="B57" s="19">
        <v>15.933630952381</v>
      </c>
    </row>
    <row r="58" spans="1:2" x14ac:dyDescent="0.25">
      <c r="A58" s="6">
        <v>42240</v>
      </c>
      <c r="B58" s="19">
        <v>15.8854166666667</v>
      </c>
    </row>
    <row r="59" spans="1:2" x14ac:dyDescent="0.25">
      <c r="A59" s="6">
        <v>42241</v>
      </c>
      <c r="B59" s="19">
        <v>16.001190476190501</v>
      </c>
    </row>
    <row r="60" spans="1:2" x14ac:dyDescent="0.25">
      <c r="A60" s="6">
        <v>42242</v>
      </c>
      <c r="B60" s="19">
        <v>16.106249999999999</v>
      </c>
    </row>
    <row r="61" spans="1:2" x14ac:dyDescent="0.25">
      <c r="A61" s="6">
        <v>42243</v>
      </c>
      <c r="B61" s="19">
        <v>15.972023809523799</v>
      </c>
    </row>
    <row r="62" spans="1:2" x14ac:dyDescent="0.25">
      <c r="A62" s="6">
        <v>42244</v>
      </c>
      <c r="B62" s="19">
        <v>16.2681547619048</v>
      </c>
    </row>
    <row r="63" spans="1:2" x14ac:dyDescent="0.25">
      <c r="A63" s="6">
        <v>42245</v>
      </c>
      <c r="B63" s="19">
        <v>16.4345238095238</v>
      </c>
    </row>
    <row r="64" spans="1:2" x14ac:dyDescent="0.25">
      <c r="A64" s="6">
        <v>42246</v>
      </c>
      <c r="B64" s="19">
        <v>16.4583333333333</v>
      </c>
    </row>
    <row r="65" spans="1:2" x14ac:dyDescent="0.25">
      <c r="A65" s="6">
        <v>42247</v>
      </c>
      <c r="B65" s="19">
        <v>16.336943581780499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122</v>
      </c>
      <c r="B2" t="s">
        <v>125</v>
      </c>
    </row>
    <row r="3" spans="1:7" x14ac:dyDescent="0.25">
      <c r="A3" t="s">
        <v>21</v>
      </c>
      <c r="B3" t="s">
        <v>23</v>
      </c>
      <c r="F3" s="12" t="s">
        <v>25</v>
      </c>
    </row>
    <row r="4" spans="1:7" x14ac:dyDescent="0.25">
      <c r="A4" s="6">
        <v>42186</v>
      </c>
      <c r="B4" s="19"/>
      <c r="D4" s="7" t="s">
        <v>26</v>
      </c>
      <c r="E4" s="18">
        <f>MAX(B4:B65)</f>
        <v>25.042857142857098</v>
      </c>
      <c r="F4" s="51">
        <v>42216</v>
      </c>
      <c r="G4" s="20"/>
    </row>
    <row r="5" spans="1:7" x14ac:dyDescent="0.25">
      <c r="A5" s="6">
        <v>42187</v>
      </c>
      <c r="B5" s="19"/>
      <c r="F5" s="41"/>
    </row>
    <row r="6" spans="1:7" x14ac:dyDescent="0.25">
      <c r="A6" s="6">
        <v>42188</v>
      </c>
      <c r="B6" s="19"/>
      <c r="F6" s="41"/>
    </row>
    <row r="7" spans="1:7" x14ac:dyDescent="0.25">
      <c r="A7" s="6">
        <v>42189</v>
      </c>
      <c r="B7" s="19"/>
      <c r="F7" s="41"/>
    </row>
    <row r="8" spans="1:7" x14ac:dyDescent="0.25">
      <c r="A8" s="6">
        <v>42190</v>
      </c>
      <c r="B8" s="19"/>
      <c r="F8" s="41"/>
    </row>
    <row r="9" spans="1:7" x14ac:dyDescent="0.25">
      <c r="A9" s="6">
        <v>42191</v>
      </c>
      <c r="B9" s="19"/>
      <c r="F9" s="41"/>
    </row>
    <row r="10" spans="1:7" x14ac:dyDescent="0.25">
      <c r="A10" s="6">
        <v>42192</v>
      </c>
      <c r="B10" s="19">
        <v>23.628571428571401</v>
      </c>
      <c r="F10" s="2"/>
    </row>
    <row r="11" spans="1:7" x14ac:dyDescent="0.25">
      <c r="A11" s="6">
        <v>42193</v>
      </c>
      <c r="B11" s="19">
        <v>22.457142857142902</v>
      </c>
    </row>
    <row r="12" spans="1:7" x14ac:dyDescent="0.25">
      <c r="A12" s="6">
        <v>42194</v>
      </c>
      <c r="B12" s="19">
        <v>21.1142857142857</v>
      </c>
    </row>
    <row r="13" spans="1:7" x14ac:dyDescent="0.25">
      <c r="A13" s="6">
        <v>42195</v>
      </c>
      <c r="B13" s="19">
        <v>20.6</v>
      </c>
    </row>
    <row r="14" spans="1:7" x14ac:dyDescent="0.25">
      <c r="A14" s="6">
        <v>42196</v>
      </c>
      <c r="B14" s="19">
        <v>19.342857142857099</v>
      </c>
    </row>
    <row r="15" spans="1:7" x14ac:dyDescent="0.25">
      <c r="A15" s="6">
        <v>42197</v>
      </c>
      <c r="B15" s="19">
        <v>18.9428571428571</v>
      </c>
    </row>
    <row r="16" spans="1:7" x14ac:dyDescent="0.25">
      <c r="A16" s="6">
        <v>42198</v>
      </c>
      <c r="B16" s="19">
        <v>19.100000000000001</v>
      </c>
    </row>
    <row r="17" spans="1:2" x14ac:dyDescent="0.25">
      <c r="A17" s="6">
        <v>42199</v>
      </c>
      <c r="B17" s="19">
        <v>19.0571428571429</v>
      </c>
    </row>
    <row r="18" spans="1:2" x14ac:dyDescent="0.25">
      <c r="A18" s="6">
        <v>42200</v>
      </c>
      <c r="B18" s="19">
        <v>19.828571428571401</v>
      </c>
    </row>
    <row r="19" spans="1:2" x14ac:dyDescent="0.25">
      <c r="A19" s="6">
        <v>42201</v>
      </c>
      <c r="B19" s="19">
        <v>21.185714285714301</v>
      </c>
    </row>
    <row r="20" spans="1:2" x14ac:dyDescent="0.25">
      <c r="A20" s="6">
        <v>42202</v>
      </c>
      <c r="B20" s="19">
        <v>22.571428571428601</v>
      </c>
    </row>
    <row r="21" spans="1:2" x14ac:dyDescent="0.25">
      <c r="A21" s="6">
        <v>42203</v>
      </c>
      <c r="B21" s="19">
        <v>23.271428571428601</v>
      </c>
    </row>
    <row r="22" spans="1:2" x14ac:dyDescent="0.25">
      <c r="A22" s="6">
        <v>42204</v>
      </c>
      <c r="B22" s="19">
        <v>23.928571428571399</v>
      </c>
    </row>
    <row r="23" spans="1:2" x14ac:dyDescent="0.25">
      <c r="A23" s="6">
        <v>42205</v>
      </c>
      <c r="B23" s="19">
        <v>24.4142857142857</v>
      </c>
    </row>
    <row r="24" spans="1:2" x14ac:dyDescent="0.25">
      <c r="A24" s="6">
        <v>42206</v>
      </c>
      <c r="B24" s="19">
        <v>24.542857142857098</v>
      </c>
    </row>
    <row r="25" spans="1:2" x14ac:dyDescent="0.25">
      <c r="A25" s="6">
        <v>42207</v>
      </c>
      <c r="B25" s="19">
        <v>24.071428571428601</v>
      </c>
    </row>
    <row r="26" spans="1:2" x14ac:dyDescent="0.25">
      <c r="A26" s="6">
        <v>42208</v>
      </c>
      <c r="B26" s="19">
        <v>23.4714285714286</v>
      </c>
    </row>
    <row r="27" spans="1:2" x14ac:dyDescent="0.25">
      <c r="A27" s="6">
        <v>42209</v>
      </c>
      <c r="B27" s="19">
        <v>22.9142857142857</v>
      </c>
    </row>
    <row r="28" spans="1:2" x14ac:dyDescent="0.25">
      <c r="A28" s="6">
        <v>42210</v>
      </c>
      <c r="B28" s="19">
        <v>22.771428571428601</v>
      </c>
    </row>
    <row r="29" spans="1:2" x14ac:dyDescent="0.25">
      <c r="A29" s="6">
        <v>42211</v>
      </c>
      <c r="B29" s="19">
        <v>22.257142857142899</v>
      </c>
    </row>
    <row r="30" spans="1:2" x14ac:dyDescent="0.25">
      <c r="A30" s="6">
        <v>42212</v>
      </c>
      <c r="B30" s="19">
        <v>21.9714285714286</v>
      </c>
    </row>
    <row r="31" spans="1:2" x14ac:dyDescent="0.25">
      <c r="A31" s="6">
        <v>42213</v>
      </c>
      <c r="B31" s="19">
        <v>22.671428571428599</v>
      </c>
    </row>
    <row r="32" spans="1:2" x14ac:dyDescent="0.25">
      <c r="A32" s="6">
        <v>42214</v>
      </c>
      <c r="B32" s="19">
        <v>23.657142857142901</v>
      </c>
    </row>
    <row r="33" spans="1:2" x14ac:dyDescent="0.25">
      <c r="A33" s="6">
        <v>42215</v>
      </c>
      <c r="B33" s="19">
        <v>24.485714285714302</v>
      </c>
    </row>
    <row r="34" spans="1:2" x14ac:dyDescent="0.25">
      <c r="A34" s="6">
        <v>42216</v>
      </c>
      <c r="B34" s="19">
        <v>25.042857142857098</v>
      </c>
    </row>
    <row r="35" spans="1:2" x14ac:dyDescent="0.25">
      <c r="A35" s="6">
        <v>42217</v>
      </c>
      <c r="B35" s="19">
        <v>24.771428571428601</v>
      </c>
    </row>
    <row r="36" spans="1:2" x14ac:dyDescent="0.25">
      <c r="A36" s="6">
        <v>42218</v>
      </c>
      <c r="B36" s="19">
        <v>24.5</v>
      </c>
    </row>
    <row r="37" spans="1:2" x14ac:dyDescent="0.25">
      <c r="A37" s="6">
        <v>42219</v>
      </c>
      <c r="B37" s="19">
        <v>23.957142857142902</v>
      </c>
    </row>
    <row r="38" spans="1:2" x14ac:dyDescent="0.25">
      <c r="A38" s="6">
        <v>42220</v>
      </c>
      <c r="B38" s="19">
        <v>22.742857142857101</v>
      </c>
    </row>
    <row r="39" spans="1:2" x14ac:dyDescent="0.25">
      <c r="A39" s="6">
        <v>42221</v>
      </c>
      <c r="B39" s="19">
        <v>21.714285714285701</v>
      </c>
    </row>
    <row r="40" spans="1:2" x14ac:dyDescent="0.25">
      <c r="A40" s="6">
        <v>42222</v>
      </c>
      <c r="B40" s="19">
        <v>20.9428571428571</v>
      </c>
    </row>
    <row r="41" spans="1:2" x14ac:dyDescent="0.25">
      <c r="A41" s="6">
        <v>42223</v>
      </c>
      <c r="B41" s="19">
        <v>20.328571428571401</v>
      </c>
    </row>
    <row r="42" spans="1:2" x14ac:dyDescent="0.25">
      <c r="A42" s="6">
        <v>42224</v>
      </c>
      <c r="B42" s="19">
        <v>20.5857142857143</v>
      </c>
    </row>
    <row r="43" spans="1:2" x14ac:dyDescent="0.25">
      <c r="A43" s="6">
        <v>42225</v>
      </c>
      <c r="B43" s="19">
        <v>21.214285714285701</v>
      </c>
    </row>
    <row r="44" spans="1:2" x14ac:dyDescent="0.25">
      <c r="A44" s="6">
        <v>42226</v>
      </c>
      <c r="B44" s="19">
        <v>21.5285714285714</v>
      </c>
    </row>
    <row r="45" spans="1:2" x14ac:dyDescent="0.25">
      <c r="A45" s="6">
        <v>42227</v>
      </c>
      <c r="B45" s="19">
        <v>21.5857142857143</v>
      </c>
    </row>
    <row r="46" spans="1:2" x14ac:dyDescent="0.25">
      <c r="A46" s="6">
        <v>42228</v>
      </c>
      <c r="B46" s="19">
        <v>21.6428571428571</v>
      </c>
    </row>
    <row r="47" spans="1:2" x14ac:dyDescent="0.25">
      <c r="A47" s="6">
        <v>42229</v>
      </c>
      <c r="B47" s="19">
        <v>21.5</v>
      </c>
    </row>
    <row r="48" spans="1:2" x14ac:dyDescent="0.25">
      <c r="A48" s="6">
        <v>42230</v>
      </c>
      <c r="B48" s="19">
        <v>21.628571428571401</v>
      </c>
    </row>
    <row r="49" spans="1:2" x14ac:dyDescent="0.25">
      <c r="A49" s="6">
        <v>42231</v>
      </c>
      <c r="B49" s="19">
        <v>21.9142857142857</v>
      </c>
    </row>
    <row r="50" spans="1:2" x14ac:dyDescent="0.25">
      <c r="A50" s="6">
        <v>42232</v>
      </c>
      <c r="B50" s="19">
        <v>21.828571428571401</v>
      </c>
    </row>
    <row r="51" spans="1:2" x14ac:dyDescent="0.25">
      <c r="A51" s="6">
        <v>42233</v>
      </c>
      <c r="B51" s="19">
        <v>21.9714285714286</v>
      </c>
    </row>
    <row r="52" spans="1:2" x14ac:dyDescent="0.25">
      <c r="A52" s="6">
        <v>42234</v>
      </c>
      <c r="B52" s="19">
        <v>22.171428571428599</v>
      </c>
    </row>
    <row r="53" spans="1:2" x14ac:dyDescent="0.25">
      <c r="A53" s="6">
        <v>42235</v>
      </c>
      <c r="B53" s="19">
        <v>21.6142857142857</v>
      </c>
    </row>
    <row r="54" spans="1:2" x14ac:dyDescent="0.25">
      <c r="A54" s="6">
        <v>42236</v>
      </c>
      <c r="B54" s="19">
        <v>21.757142857142899</v>
      </c>
    </row>
    <row r="55" spans="1:2" x14ac:dyDescent="0.25">
      <c r="A55" s="6">
        <v>42237</v>
      </c>
      <c r="B55" s="19">
        <v>21.6</v>
      </c>
    </row>
    <row r="56" spans="1:2" x14ac:dyDescent="0.25">
      <c r="A56" s="6">
        <v>42238</v>
      </c>
      <c r="B56" s="19">
        <v>21.514285714285698</v>
      </c>
    </row>
    <row r="57" spans="1:2" x14ac:dyDescent="0.25">
      <c r="A57" s="6">
        <v>42239</v>
      </c>
      <c r="B57" s="19">
        <v>21.014285714285698</v>
      </c>
    </row>
    <row r="58" spans="1:2" x14ac:dyDescent="0.25">
      <c r="A58" s="6">
        <v>42240</v>
      </c>
      <c r="B58" s="19">
        <v>20.5</v>
      </c>
    </row>
    <row r="59" spans="1:2" x14ac:dyDescent="0.25">
      <c r="A59" s="6">
        <v>42241</v>
      </c>
      <c r="B59" s="19">
        <v>20.8571428571429</v>
      </c>
    </row>
    <row r="60" spans="1:2" x14ac:dyDescent="0.25">
      <c r="A60" s="6">
        <v>42242</v>
      </c>
      <c r="B60" s="19">
        <v>21.6142857142857</v>
      </c>
    </row>
    <row r="61" spans="1:2" x14ac:dyDescent="0.25">
      <c r="A61" s="6">
        <v>42243</v>
      </c>
      <c r="B61" s="19">
        <v>21.628571428571401</v>
      </c>
    </row>
    <row r="62" spans="1:2" x14ac:dyDescent="0.25">
      <c r="A62" s="6">
        <v>42244</v>
      </c>
      <c r="B62" s="19">
        <v>21.5857142857143</v>
      </c>
    </row>
    <row r="63" spans="1:2" x14ac:dyDescent="0.25">
      <c r="A63" s="6">
        <v>42245</v>
      </c>
      <c r="B63" s="19">
        <v>20.957142857142902</v>
      </c>
    </row>
    <row r="64" spans="1:2" x14ac:dyDescent="0.25">
      <c r="A64" s="6">
        <v>42246</v>
      </c>
      <c r="B64" s="19">
        <v>20.8</v>
      </c>
    </row>
    <row r="65" spans="1:2" x14ac:dyDescent="0.25">
      <c r="A65" s="6">
        <v>42247</v>
      </c>
      <c r="B65" s="19">
        <v>20.928571428571399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  <col min="33" max="33" width="15.42578125" bestFit="1" customWidth="1"/>
  </cols>
  <sheetData>
    <row r="1" spans="1:64" x14ac:dyDescent="0.25">
      <c r="A1" s="21" t="s">
        <v>43</v>
      </c>
      <c r="B1" s="21" t="s">
        <v>44</v>
      </c>
      <c r="C1" s="21" t="s">
        <v>45</v>
      </c>
      <c r="D1" s="21" t="s">
        <v>46</v>
      </c>
      <c r="E1" s="21" t="s">
        <v>47</v>
      </c>
      <c r="F1" s="21" t="s">
        <v>48</v>
      </c>
      <c r="G1" s="21" t="s">
        <v>49</v>
      </c>
      <c r="H1" s="21" t="s">
        <v>50</v>
      </c>
      <c r="I1" s="21" t="s">
        <v>51</v>
      </c>
      <c r="J1" s="21" t="s">
        <v>52</v>
      </c>
      <c r="K1" s="21" t="s">
        <v>53</v>
      </c>
      <c r="L1" s="21" t="s">
        <v>54</v>
      </c>
      <c r="M1" s="21" t="s">
        <v>55</v>
      </c>
      <c r="N1" s="21" t="s">
        <v>56</v>
      </c>
      <c r="O1" s="21" t="s">
        <v>57</v>
      </c>
      <c r="P1" s="21" t="s">
        <v>58</v>
      </c>
      <c r="Q1" s="21" t="s">
        <v>59</v>
      </c>
      <c r="R1" s="21" t="s">
        <v>60</v>
      </c>
      <c r="S1" s="21" t="s">
        <v>61</v>
      </c>
      <c r="T1" s="21" t="s">
        <v>62</v>
      </c>
      <c r="U1" s="21" t="s">
        <v>63</v>
      </c>
      <c r="V1" s="21" t="s">
        <v>64</v>
      </c>
      <c r="W1" s="21" t="s">
        <v>65</v>
      </c>
      <c r="X1" s="21" t="s">
        <v>66</v>
      </c>
      <c r="Y1" s="21" t="s">
        <v>67</v>
      </c>
      <c r="Z1" s="21" t="s">
        <v>68</v>
      </c>
      <c r="AA1" s="21" t="s">
        <v>69</v>
      </c>
      <c r="AB1" s="21" t="s">
        <v>70</v>
      </c>
      <c r="AC1" s="21" t="s">
        <v>71</v>
      </c>
      <c r="AD1" s="21" t="s">
        <v>72</v>
      </c>
      <c r="AE1" s="21" t="s">
        <v>73</v>
      </c>
      <c r="AF1" s="21" t="s">
        <v>74</v>
      </c>
      <c r="AG1" s="21" t="s">
        <v>75</v>
      </c>
      <c r="AH1" s="21" t="s">
        <v>76</v>
      </c>
      <c r="AI1" s="21" t="s">
        <v>77</v>
      </c>
      <c r="AJ1" s="21" t="s">
        <v>78</v>
      </c>
      <c r="AK1" s="21" t="s">
        <v>79</v>
      </c>
      <c r="AL1" s="21" t="s">
        <v>80</v>
      </c>
      <c r="AM1" s="21" t="s">
        <v>81</v>
      </c>
      <c r="AN1" s="21" t="s">
        <v>82</v>
      </c>
      <c r="AO1" s="21" t="s">
        <v>83</v>
      </c>
      <c r="AP1" s="21" t="s">
        <v>84</v>
      </c>
      <c r="AQ1" s="21" t="s">
        <v>85</v>
      </c>
      <c r="AR1" s="21" t="s">
        <v>86</v>
      </c>
      <c r="AS1" s="21" t="s">
        <v>87</v>
      </c>
      <c r="AT1" s="21" t="s">
        <v>88</v>
      </c>
      <c r="AU1" s="21" t="s">
        <v>89</v>
      </c>
      <c r="AV1" s="21" t="s">
        <v>90</v>
      </c>
      <c r="AW1" s="21" t="s">
        <v>91</v>
      </c>
      <c r="AX1" s="21" t="s">
        <v>92</v>
      </c>
      <c r="AY1" s="21" t="s">
        <v>93</v>
      </c>
      <c r="AZ1" s="21" t="s">
        <v>94</v>
      </c>
      <c r="BA1" s="21" t="s">
        <v>95</v>
      </c>
      <c r="BB1" s="21" t="s">
        <v>96</v>
      </c>
      <c r="BC1" s="21" t="s">
        <v>97</v>
      </c>
      <c r="BD1" s="21" t="s">
        <v>98</v>
      </c>
      <c r="BE1" s="21" t="s">
        <v>99</v>
      </c>
      <c r="BF1" s="21" t="s">
        <v>100</v>
      </c>
      <c r="BG1" s="21" t="s">
        <v>101</v>
      </c>
      <c r="BH1" s="21" t="s">
        <v>102</v>
      </c>
      <c r="BI1" s="21" t="s">
        <v>103</v>
      </c>
      <c r="BJ1" s="21" t="s">
        <v>104</v>
      </c>
      <c r="BK1" s="21" t="s">
        <v>105</v>
      </c>
      <c r="BL1" s="21" t="s">
        <v>106</v>
      </c>
    </row>
    <row r="2" spans="1:64" s="35" customFormat="1" ht="45" x14ac:dyDescent="0.25">
      <c r="A2" s="22" t="str">
        <f>StatSummary!$B$3</f>
        <v>emr</v>
      </c>
      <c r="B2" s="22" t="str">
        <f>StatSummary!$B$7</f>
        <v>emr15a_1150626_Summary</v>
      </c>
      <c r="C2" s="22" t="str">
        <f>StatSummary!$B$2</f>
        <v>Emerald Creek</v>
      </c>
      <c r="D2" s="22">
        <f>StatSummary!$A$1</f>
        <v>2015</v>
      </c>
      <c r="E2" s="22" t="str">
        <f>StatSummary!$B$4</f>
        <v>air</v>
      </c>
      <c r="F2" s="23">
        <f>StatSummary!$B$9</f>
        <v>42186</v>
      </c>
      <c r="G2" s="24">
        <f>StatSummary!$C$9</f>
        <v>42247</v>
      </c>
      <c r="H2" s="25">
        <f>StatSummary!$B$15</f>
        <v>16.582145161290324</v>
      </c>
      <c r="I2" s="25">
        <f>DailyStats!$B$71</f>
        <v>28.5</v>
      </c>
      <c r="J2" s="26">
        <f>DailyStats!$D$71</f>
        <v>42214.625</v>
      </c>
      <c r="K2" s="27">
        <f>StatSummary!$E$14</f>
        <v>1</v>
      </c>
      <c r="L2" s="29">
        <f>DailyStats!$E$71</f>
        <v>0</v>
      </c>
      <c r="M2" s="29">
        <f>DailyStats!$F$71</f>
        <v>0</v>
      </c>
      <c r="N2" s="38">
        <f>DailyStats!$B$70</f>
        <v>10.1</v>
      </c>
      <c r="O2" s="30">
        <f>DailyStats!$D$70</f>
        <v>42209.291666666664</v>
      </c>
      <c r="P2" s="27">
        <f>StatSummary!$E$13</f>
        <v>2</v>
      </c>
      <c r="Q2" s="31">
        <f>DailyStats!$E$70</f>
        <v>42243.291666666664</v>
      </c>
      <c r="R2" s="25">
        <f>DailyStats!$B$73</f>
        <v>16.5</v>
      </c>
      <c r="S2" s="24">
        <f>DailyStats!$D$73</f>
        <v>42213</v>
      </c>
      <c r="T2" s="27">
        <f>StatSummary!$E$16</f>
        <v>1</v>
      </c>
      <c r="U2" s="25">
        <f>DailyStats!$B$74</f>
        <v>1.8</v>
      </c>
      <c r="V2" s="33">
        <f>DailyStats!$D$74</f>
        <v>42194</v>
      </c>
      <c r="W2" s="27">
        <f>StatSummary!$E$17</f>
        <v>1</v>
      </c>
      <c r="X2" s="39">
        <f>DailyStats!$E$74</f>
        <v>0</v>
      </c>
      <c r="Y2" s="34">
        <f>DailyStats!$F$74</f>
        <v>0</v>
      </c>
      <c r="Z2" s="25">
        <f>StatSummary!$B$20</f>
        <v>17.9630952380952</v>
      </c>
      <c r="AB2" s="36">
        <f>MWAT!$F$4</f>
        <v>42219</v>
      </c>
      <c r="AC2" s="27">
        <f>StatSummary!$E$20</f>
        <v>1</v>
      </c>
      <c r="AD2" s="34">
        <f>MWAT!$F$5</f>
        <v>0</v>
      </c>
      <c r="AE2" s="25">
        <f>StatSummary!$B$21</f>
        <v>25.042857142857098</v>
      </c>
      <c r="AF2" s="34"/>
      <c r="AG2" s="34">
        <f>MWMT!$F$4</f>
        <v>42216</v>
      </c>
      <c r="AH2" s="27">
        <f>StatSummary!$E$21</f>
        <v>1</v>
      </c>
      <c r="AI2" s="34">
        <f>MWMT!$F$5</f>
        <v>0</v>
      </c>
      <c r="AJ2" s="37">
        <f>DailyStats!$B$76</f>
        <v>0</v>
      </c>
      <c r="AK2" s="37">
        <f>DailyStats!$B$75</f>
        <v>0</v>
      </c>
      <c r="AL2" s="22" t="s">
        <v>107</v>
      </c>
      <c r="AM2" s="37"/>
      <c r="AN2" s="22" t="s">
        <v>107</v>
      </c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22" t="s">
        <v>107</v>
      </c>
      <c r="BI2" s="22" t="s">
        <v>107</v>
      </c>
      <c r="BJ2" s="37"/>
      <c r="BK2" s="37"/>
      <c r="BL2" s="3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>
      <selection activeCell="A2" sqref="A2"/>
    </sheetView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1" t="s">
        <v>43</v>
      </c>
      <c r="B1" s="21" t="s">
        <v>44</v>
      </c>
      <c r="C1" s="21" t="s">
        <v>45</v>
      </c>
      <c r="D1" s="21" t="s">
        <v>46</v>
      </c>
      <c r="E1" s="21" t="s">
        <v>47</v>
      </c>
      <c r="F1" s="21" t="s">
        <v>48</v>
      </c>
      <c r="G1" s="21" t="s">
        <v>49</v>
      </c>
      <c r="H1" s="28" t="s">
        <v>108</v>
      </c>
      <c r="I1" s="28" t="s">
        <v>109</v>
      </c>
      <c r="J1" s="28" t="s">
        <v>110</v>
      </c>
      <c r="K1" s="28" t="s">
        <v>111</v>
      </c>
      <c r="L1" s="28" t="s">
        <v>112</v>
      </c>
      <c r="M1" s="28" t="s">
        <v>113</v>
      </c>
      <c r="N1" s="28" t="s">
        <v>117</v>
      </c>
      <c r="O1" s="28" t="s">
        <v>114</v>
      </c>
      <c r="P1" s="28" t="s">
        <v>115</v>
      </c>
      <c r="Q1" s="42" t="s">
        <v>116</v>
      </c>
      <c r="R1" s="42" t="s">
        <v>118</v>
      </c>
    </row>
    <row r="2" spans="1:18" x14ac:dyDescent="0.25">
      <c r="H2" s="32">
        <f>DailyStats!$F$70</f>
        <v>0</v>
      </c>
      <c r="I2" s="24">
        <f>DailyStats!$E$73</f>
        <v>0</v>
      </c>
      <c r="J2" s="24">
        <f>DailyStats!$F$73</f>
        <v>0</v>
      </c>
      <c r="K2" s="34">
        <f>MWAT!$F$6</f>
        <v>0</v>
      </c>
      <c r="L2" s="34">
        <f>MWAT!$F$7</f>
        <v>0</v>
      </c>
      <c r="M2" s="34">
        <f>MWAT!$F$8</f>
        <v>0</v>
      </c>
      <c r="N2" s="34">
        <f>MWAT!$F$9</f>
        <v>0</v>
      </c>
      <c r="O2" s="14">
        <f>MWMT!$F$6</f>
        <v>0</v>
      </c>
      <c r="P2" s="34">
        <f>MWMT!$F$7</f>
        <v>0</v>
      </c>
      <c r="Q2" s="34">
        <f>MWMT!$F$8</f>
        <v>0</v>
      </c>
      <c r="R2" s="34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2016-11-09T18:04:16Z</dcterms:modified>
</cp:coreProperties>
</file>