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F11" i="1" l="1"/>
  <c r="B8" i="1" l="1"/>
  <c r="X2" i="9" l="1"/>
  <c r="W2" i="9"/>
  <c r="V2" i="9"/>
  <c r="U2" i="9"/>
  <c r="T2" i="9"/>
  <c r="S2" i="9"/>
  <c r="R2" i="9"/>
  <c r="Q2" i="9"/>
  <c r="P2" i="9"/>
  <c r="O2" i="9"/>
  <c r="N2" i="9"/>
  <c r="M2" i="9"/>
  <c r="L2" i="9"/>
  <c r="K2" i="9"/>
  <c r="J2" i="9"/>
  <c r="I2" i="9"/>
  <c r="H2" i="9"/>
  <c r="E2" i="9"/>
  <c r="D2" i="9"/>
  <c r="C2" i="9"/>
  <c r="B2" i="9"/>
  <c r="A2" i="9"/>
  <c r="AI2" i="8"/>
  <c r="AG2" i="8"/>
  <c r="AD2" i="8"/>
  <c r="AB2" i="8"/>
  <c r="Y2" i="8"/>
  <c r="X2" i="8"/>
  <c r="V2" i="8"/>
  <c r="S2" i="8"/>
  <c r="Q2" i="8"/>
  <c r="O2" i="8"/>
  <c r="M2" i="8"/>
  <c r="L2" i="8"/>
  <c r="J2" i="8"/>
  <c r="E2" i="8"/>
  <c r="D2" i="8"/>
  <c r="C2" i="8"/>
  <c r="B2" i="8"/>
  <c r="A2" i="8"/>
  <c r="E4" i="5"/>
  <c r="B23" i="1" s="1"/>
  <c r="AE2" i="8" s="1"/>
  <c r="E4" i="4"/>
  <c r="B22" i="1" s="1"/>
  <c r="Z2" i="8" s="1"/>
  <c r="L1" i="3"/>
  <c r="F1" i="3"/>
  <c r="G3" i="3" s="1"/>
  <c r="B75" i="2"/>
  <c r="AJ2" i="8" s="1"/>
  <c r="B74" i="2"/>
  <c r="AK2" i="8" s="1"/>
  <c r="B73" i="2"/>
  <c r="B19" i="1" s="1"/>
  <c r="B72" i="2"/>
  <c r="R2" i="8" s="1"/>
  <c r="B71" i="2"/>
  <c r="B17" i="1" s="1"/>
  <c r="H2" i="8" s="1"/>
  <c r="B70" i="2"/>
  <c r="I2" i="8" s="1"/>
  <c r="B69" i="2"/>
  <c r="B15" i="1" s="1"/>
  <c r="I67" i="2"/>
  <c r="G67" i="2"/>
  <c r="A2" i="2"/>
  <c r="E23" i="1"/>
  <c r="AH2" i="8" s="1"/>
  <c r="C23" i="1"/>
  <c r="E22" i="1"/>
  <c r="AC2" i="8" s="1"/>
  <c r="C22" i="1"/>
  <c r="E19" i="1"/>
  <c r="W2" i="8" s="1"/>
  <c r="C19" i="1"/>
  <c r="E18" i="1"/>
  <c r="T2" i="8" s="1"/>
  <c r="C18" i="1"/>
  <c r="E16" i="1"/>
  <c r="K2" i="8" s="1"/>
  <c r="C16" i="1"/>
  <c r="E15" i="1"/>
  <c r="P2" i="8" s="1"/>
  <c r="C15" i="1"/>
  <c r="C10" i="1"/>
  <c r="B10" i="1"/>
  <c r="B18" i="1" l="1"/>
  <c r="U2" i="8"/>
  <c r="B16" i="1"/>
  <c r="N2" i="8"/>
  <c r="F2" i="8"/>
  <c r="G2" i="3"/>
  <c r="G1" i="3"/>
  <c r="G2" i="8"/>
  <c r="G2" i="9"/>
  <c r="D11" i="1"/>
  <c r="F2" i="9"/>
</calcChain>
</file>

<file path=xl/sharedStrings.xml><?xml version="1.0" encoding="utf-8"?>
<sst xmlns="http://schemas.openxmlformats.org/spreadsheetml/2006/main" count="172" uniqueCount="147">
  <si>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</si>
  <si>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</si>
  <si>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</si>
  <si>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</si>
  <si>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</si>
  <si>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</si>
  <si>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</si>
  <si>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</si>
  <si>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</si>
  <si>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</si>
  <si>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</si>
  <si>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</si>
  <si>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</si>
  <si>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</si>
  <si>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</si>
  <si>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</si>
  <si>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</si>
  <si>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</si>
  <si>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</si>
  <si>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</si>
  <si>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</si>
  <si>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</si>
  <si>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</si>
  <si>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</si>
  <si>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</si>
  <si>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</si>
  <si>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</si>
  <si>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</si>
  <si>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</si>
  <si>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</si>
  <si>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</si>
  <si>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</si>
  <si>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</si>
  <si>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</si>
  <si>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</si>
  <si>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60min</t>
  </si>
  <si>
    <t>none</t>
  </si>
  <si>
    <t>Daily Statistics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</si>
  <si>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</si>
  <si>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</si>
  <si>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</si>
  <si>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</si>
  <si>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</si>
  <si>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</si>
  <si>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</si>
  <si>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</si>
  <si>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</si>
  <si>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</si>
  <si>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</si>
  <si>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</si>
  <si>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</si>
  <si>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</si>
  <si>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</si>
  <si>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</si>
  <si>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</si>
  <si>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</si>
  <si>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</si>
  <si>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</si>
  <si>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</si>
  <si>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</si>
  <si>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</si>
  <si>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</si>
  <si>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</si>
  <si>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</si>
  <si>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</si>
  <si>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</si>
  <si>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</si>
  <si>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</si>
  <si>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</si>
  <si>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</si>
  <si>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</si>
  <si>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</si>
  <si>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</si>
  <si>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</si>
  <si>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</si>
  <si>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</si>
  <si>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</si>
  <si>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</si>
  <si>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</si>
  <si>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</si>
  <si>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</si>
  <si>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</si>
  <si>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</si>
  <si>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</si>
  <si>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</si>
  <si>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</si>
  <si>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</si>
  <si>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</si>
  <si>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</si>
  <si>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</si>
  <si>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</si>
  <si>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</si>
  <si>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</si>
  <si>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</si>
  <si>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</si>
  <si>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</si>
  <si>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</si>
  <si>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</si>
  <si>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</si>
  <si>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</si>
  <si>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</si>
  <si>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</si>
  <si>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</si>
  <si>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</si>
  <si>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</si>
  <si>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</si>
  <si>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</si>
  <si>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</si>
  <si>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</si>
  <si>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</si>
  <si>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</si>
  <si>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</si>
  <si>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</si>
  <si>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</si>
  <si>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</si>
  <si>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</si>
  <si>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</si>
  <si>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</si>
  <si>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</si>
  <si>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</si>
  <si>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</si>
  <si>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</si>
  <si>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</si>
  <si>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</si>
  <si>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r>
      <t>Temperature (</t>
    </r>
    <r>
      <rPr>
        <sz val="11"/>
        <color theme="1"/>
        <rFont val="Calibri"/>
        <family val="2"/>
      </rPr>
      <t>°C)</t>
    </r>
  </si>
  <si>
    <t>Primary = 1 or Secondary = 2 Probe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</si>
  <si>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</si>
  <si>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
⁰C</t>
  </si>
  <si>
    <t>Mean
⁰C</t>
  </si>
  <si>
    <t>Range
⁰C</t>
  </si>
  <si>
    <t>Points
Above</t>
  </si>
  <si>
    <t>Dur.
Above</t>
  </si>
  <si>
    <t>Points
Below</t>
  </si>
  <si>
    <t>Dur.
Below</t>
  </si>
  <si>
    <t>Water</t>
  </si>
  <si>
    <t>Stream Temperature Data Summary</t>
  </si>
  <si>
    <t>MaxDiurnalRangeDate4</t>
  </si>
  <si>
    <t>MaxDiurnalRangeDate5</t>
  </si>
  <si>
    <t>MaxDiurnalRangeDate6</t>
  </si>
  <si>
    <t>MinDiurnalRangeDate4</t>
  </si>
  <si>
    <t>MinDiurnalRangeDate5</t>
  </si>
  <si>
    <t>MinDiurnalRangeDate6</t>
  </si>
  <si>
    <t>UTC-07:00</t>
  </si>
  <si>
    <t>Lost Man Creek</t>
  </si>
  <si>
    <t>lmc</t>
  </si>
  <si>
    <t>Water Temp. LMC10w2_542052.csv - [Corrected - Daily - Mean]</t>
  </si>
  <si>
    <t>Water Temp.LMC10w2_542052.csv - [Corrected - Daily - Maximum]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</si>
</sst>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10"/>
      <color rgb="FFFF0000"/>
      <name val="Tahoma"/>
      <family val="2"/>
    </font>
    <font>
      <sz val="9"/>
      <color rgb="FFFF0000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67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5" fontId="9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64" fontId="3" fillId="0" borderId="0" xfId="0" applyNumberFormat="1" applyFont="1" applyBorder="1" applyAlignment="1">
      <alignment horizontal="left"/>
    </xf>
    <xf numFmtId="165" fontId="14" fillId="0" borderId="0" xfId="0" applyNumberFormat="1" applyFont="1" applyBorder="1" applyAlignment="1">
      <alignment horizontal="left"/>
    </xf>
    <xf numFmtId="165" fontId="1" fillId="0" borderId="0" xfId="0" applyNumberFormat="1" applyFont="1" applyAlignment="1">
      <alignment horizontal="center"/>
    </xf>
    <xf numFmtId="0" fontId="0" fillId="0" borderId="0" xfId="0" applyNumberFormat="1" applyFont="1"/>
    <xf numFmtId="0" fontId="0" fillId="0" borderId="0" xfId="0" quotePrefix="1"/>
    <xf numFmtId="0" fontId="15" fillId="0" borderId="0" xfId="0" applyFo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wrapText="1"/>
    </xf>
    <xf numFmtId="0" fontId="4" fillId="2" borderId="0" xfId="0" applyFont="1" applyFill="1" applyBorder="1"/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16" fillId="0" borderId="0" xfId="0" applyNumberFormat="1" applyFont="1" applyAlignment="1">
      <alignment horizontal="left"/>
    </xf>
    <xf numFmtId="14" fontId="13" fillId="0" borderId="0" xfId="1" applyNumberFormat="1" applyFont="1" applyFill="1" applyBorder="1" applyAlignment="1">
      <alignment horizontal="left" wrapText="1"/>
    </xf>
    <xf numFmtId="0" fontId="0" fillId="0" borderId="0" xfId="0" applyBorder="1"/>
    <xf numFmtId="0" fontId="13" fillId="3" borderId="0" xfId="1" applyFont="1" applyFill="1" applyBorder="1" applyAlignment="1">
      <alignment horizontal="left"/>
    </xf>
    <xf numFmtId="0" fontId="13" fillId="4" borderId="0" xfId="1" applyFont="1" applyFill="1" applyBorder="1" applyAlignment="1">
      <alignment horizontal="left"/>
    </xf>
    <xf numFmtId="0" fontId="13" fillId="0" borderId="0" xfId="1" applyFont="1" applyFill="1" applyBorder="1" applyAlignment="1">
      <alignment horizontal="left"/>
    </xf>
    <xf numFmtId="165" fontId="13" fillId="0" borderId="0" xfId="1" applyNumberFormat="1" applyFont="1" applyFill="1" applyBorder="1" applyAlignment="1">
      <alignment horizontal="left"/>
    </xf>
    <xf numFmtId="14" fontId="13" fillId="0" borderId="0" xfId="1" applyNumberFormat="1" applyFont="1" applyFill="1" applyBorder="1" applyAlignment="1">
      <alignment horizontal="left"/>
    </xf>
    <xf numFmtId="14" fontId="13" fillId="0" borderId="0" xfId="1" applyNumberFormat="1" applyFont="1" applyBorder="1" applyAlignment="1">
      <alignment horizontal="left"/>
    </xf>
    <xf numFmtId="165" fontId="0" fillId="0" borderId="0" xfId="0" applyNumberFormat="1" applyBorder="1" applyAlignment="1">
      <alignment horizontal="center"/>
    </xf>
    <xf numFmtId="166" fontId="13" fillId="0" borderId="0" xfId="1" applyNumberFormat="1" applyFont="1" applyFill="1" applyBorder="1" applyAlignment="1">
      <alignment horizontal="left"/>
    </xf>
    <xf numFmtId="164" fontId="13" fillId="0" borderId="0" xfId="1" applyNumberFormat="1" applyFont="1" applyFill="1" applyBorder="1" applyAlignment="1">
      <alignment horizontal="left"/>
    </xf>
    <xf numFmtId="1" fontId="13" fillId="0" borderId="0" xfId="1" applyNumberFormat="1" applyFont="1" applyFill="1" applyBorder="1" applyAlignment="1">
      <alignment horizontal="left"/>
    </xf>
    <xf numFmtId="164" fontId="5" fillId="0" borderId="0" xfId="0" applyNumberFormat="1" applyFont="1" applyBorder="1" applyAlignment="1"/>
    <xf numFmtId="166" fontId="5" fillId="0" borderId="0" xfId="0" applyNumberFormat="1" applyFont="1" applyBorder="1" applyAlignment="1">
      <alignment horizontal="center"/>
    </xf>
    <xf numFmtId="164" fontId="14" fillId="0" borderId="0" xfId="0" applyNumberFormat="1" applyFont="1" applyBorder="1" applyAlignment="1">
      <alignment horizontal="right"/>
    </xf>
    <xf numFmtId="164" fontId="13" fillId="0" borderId="0" xfId="1" applyNumberFormat="1" applyFont="1" applyBorder="1" applyAlignment="1">
      <alignment horizontal="left"/>
    </xf>
    <xf numFmtId="14" fontId="14" fillId="0" borderId="0" xfId="0" applyNumberFormat="1" applyFont="1" applyFill="1" applyBorder="1" applyAlignment="1">
      <alignment horizontal="left"/>
    </xf>
    <xf numFmtId="0" fontId="5" fillId="0" borderId="0" xfId="0" applyFont="1" applyBorder="1" applyAlignment="1"/>
    <xf numFmtId="14" fontId="14" fillId="0" borderId="0" xfId="0" applyNumberFormat="1" applyFont="1" applyFill="1" applyBorder="1" applyAlignment="1">
      <alignment horizontal="right"/>
    </xf>
    <xf numFmtId="0" fontId="13" fillId="0" borderId="0" xfId="1" applyFont="1" applyBorder="1" applyAlignment="1">
      <alignment horizontal="left"/>
    </xf>
    <xf numFmtId="164" fontId="9" fillId="0" borderId="0" xfId="0" applyNumberFormat="1" applyFont="1" applyBorder="1" applyAlignment="1">
      <alignment horizontal="left"/>
    </xf>
    <xf numFmtId="165" fontId="17" fillId="0" borderId="0" xfId="0" applyNumberFormat="1" applyFont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164" fontId="18" fillId="0" borderId="0" xfId="0" applyNumberFormat="1" applyFont="1" applyBorder="1" applyAlignment="1">
      <alignment horizontal="left"/>
    </xf>
    <xf numFmtId="14" fontId="3" fillId="0" borderId="0" xfId="0" applyNumberFormat="1" applyFont="1"/>
    <xf numFmtId="0" fontId="3" fillId="0" borderId="0" xfId="0" applyFont="1" applyAlignment="1">
      <alignment horizontal="center"/>
    </xf>
    <xf numFmtId="165" fontId="18" fillId="0" borderId="0" xfId="0" applyNumberFormat="1" applyFont="1" applyBorder="1" applyAlignment="1">
      <alignment horizontal="left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Plots!$G$2</c:f>
          <c:strCache>
            <c:ptCount val="1"/>
            <c:pt idx="0">
              <c:v>lmc10w2 -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2.3199999999999998</c:v>
                </c:pt>
                <c:pt idx="1">
                  <c:v>2.0099999999999998</c:v>
                </c:pt>
                <c:pt idx="2">
                  <c:v>2.48</c:v>
                </c:pt>
                <c:pt idx="3">
                  <c:v>2.78</c:v>
                </c:pt>
                <c:pt idx="4">
                  <c:v>2.62</c:v>
                </c:pt>
                <c:pt idx="5">
                  <c:v>2.4700000000000002</c:v>
                </c:pt>
                <c:pt idx="6">
                  <c:v>2</c:v>
                </c:pt>
                <c:pt idx="7">
                  <c:v>2.16</c:v>
                </c:pt>
                <c:pt idx="8">
                  <c:v>2.3199999999999998</c:v>
                </c:pt>
                <c:pt idx="9">
                  <c:v>2.3199999999999998</c:v>
                </c:pt>
                <c:pt idx="10">
                  <c:v>2.3199999999999998</c:v>
                </c:pt>
                <c:pt idx="11">
                  <c:v>2.16</c:v>
                </c:pt>
                <c:pt idx="12">
                  <c:v>2.31</c:v>
                </c:pt>
                <c:pt idx="13">
                  <c:v>2.62</c:v>
                </c:pt>
                <c:pt idx="14">
                  <c:v>2.64</c:v>
                </c:pt>
                <c:pt idx="15">
                  <c:v>2.33</c:v>
                </c:pt>
                <c:pt idx="16">
                  <c:v>2.3199999999999998</c:v>
                </c:pt>
                <c:pt idx="17">
                  <c:v>1.54</c:v>
                </c:pt>
                <c:pt idx="18">
                  <c:v>2.16</c:v>
                </c:pt>
                <c:pt idx="19">
                  <c:v>1.85</c:v>
                </c:pt>
                <c:pt idx="20">
                  <c:v>1.7</c:v>
                </c:pt>
                <c:pt idx="21">
                  <c:v>2.3199999999999998</c:v>
                </c:pt>
                <c:pt idx="22">
                  <c:v>2.31</c:v>
                </c:pt>
                <c:pt idx="23">
                  <c:v>2.31</c:v>
                </c:pt>
                <c:pt idx="24">
                  <c:v>2.31</c:v>
                </c:pt>
                <c:pt idx="25">
                  <c:v>1.54</c:v>
                </c:pt>
                <c:pt idx="26">
                  <c:v>0.63</c:v>
                </c:pt>
                <c:pt idx="27">
                  <c:v>1.55</c:v>
                </c:pt>
                <c:pt idx="28">
                  <c:v>2.0099999999999998</c:v>
                </c:pt>
                <c:pt idx="29">
                  <c:v>0.78</c:v>
                </c:pt>
                <c:pt idx="30">
                  <c:v>1.7</c:v>
                </c:pt>
                <c:pt idx="31">
                  <c:v>2.16</c:v>
                </c:pt>
                <c:pt idx="32">
                  <c:v>1.23</c:v>
                </c:pt>
                <c:pt idx="33">
                  <c:v>1.39</c:v>
                </c:pt>
                <c:pt idx="34">
                  <c:v>0.77</c:v>
                </c:pt>
                <c:pt idx="35">
                  <c:v>1.7</c:v>
                </c:pt>
                <c:pt idx="36">
                  <c:v>2.0099999999999998</c:v>
                </c:pt>
                <c:pt idx="37">
                  <c:v>2</c:v>
                </c:pt>
                <c:pt idx="38">
                  <c:v>1.38</c:v>
                </c:pt>
                <c:pt idx="39">
                  <c:v>0.77</c:v>
                </c:pt>
                <c:pt idx="40">
                  <c:v>0.93</c:v>
                </c:pt>
                <c:pt idx="41">
                  <c:v>0.62</c:v>
                </c:pt>
                <c:pt idx="42">
                  <c:v>2.16</c:v>
                </c:pt>
                <c:pt idx="43">
                  <c:v>2.0099999999999998</c:v>
                </c:pt>
                <c:pt idx="44">
                  <c:v>1.69</c:v>
                </c:pt>
                <c:pt idx="45">
                  <c:v>1.7</c:v>
                </c:pt>
                <c:pt idx="46">
                  <c:v>1.39</c:v>
                </c:pt>
                <c:pt idx="47">
                  <c:v>0.78</c:v>
                </c:pt>
                <c:pt idx="48">
                  <c:v>0.62</c:v>
                </c:pt>
                <c:pt idx="49">
                  <c:v>1.85</c:v>
                </c:pt>
                <c:pt idx="50">
                  <c:v>1.69</c:v>
                </c:pt>
                <c:pt idx="51">
                  <c:v>0.46</c:v>
                </c:pt>
                <c:pt idx="52">
                  <c:v>1.85</c:v>
                </c:pt>
                <c:pt idx="53">
                  <c:v>2.63</c:v>
                </c:pt>
                <c:pt idx="54">
                  <c:v>2.79</c:v>
                </c:pt>
                <c:pt idx="55">
                  <c:v>2.48</c:v>
                </c:pt>
                <c:pt idx="56">
                  <c:v>1.23</c:v>
                </c:pt>
                <c:pt idx="57">
                  <c:v>2</c:v>
                </c:pt>
                <c:pt idx="58">
                  <c:v>0.92</c:v>
                </c:pt>
                <c:pt idx="59">
                  <c:v>1.55</c:v>
                </c:pt>
                <c:pt idx="60">
                  <c:v>0.94</c:v>
                </c:pt>
                <c:pt idx="61">
                  <c:v>1.85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199104"/>
        <c:axId val="185549952"/>
      </c:scatterChart>
      <c:valAx>
        <c:axId val="87199104"/>
        <c:scaling>
          <c:orientation val="minMax"/>
          <c:max val="40421"/>
          <c:min val="40360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5549952"/>
        <c:crosses val="autoZero"/>
        <c:crossBetween val="midCat"/>
      </c:valAx>
      <c:valAx>
        <c:axId val="185549952"/>
        <c:scaling>
          <c:orientation val="minMax"/>
          <c:max val="6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7199104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Plots!$G$3</c:f>
          <c:strCache>
            <c:ptCount val="1"/>
            <c:pt idx="0">
              <c:v>lmc10w2 - MWMT and MWAT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40366</c:v>
                </c:pt>
                <c:pt idx="1">
                  <c:v>40367</c:v>
                </c:pt>
                <c:pt idx="2">
                  <c:v>40368</c:v>
                </c:pt>
                <c:pt idx="3">
                  <c:v>40369</c:v>
                </c:pt>
                <c:pt idx="4">
                  <c:v>40370</c:v>
                </c:pt>
                <c:pt idx="5">
                  <c:v>40371</c:v>
                </c:pt>
                <c:pt idx="6">
                  <c:v>40372</c:v>
                </c:pt>
                <c:pt idx="7">
                  <c:v>40373</c:v>
                </c:pt>
                <c:pt idx="8">
                  <c:v>40374</c:v>
                </c:pt>
                <c:pt idx="9">
                  <c:v>40375</c:v>
                </c:pt>
                <c:pt idx="10">
                  <c:v>40376</c:v>
                </c:pt>
                <c:pt idx="11">
                  <c:v>40377</c:v>
                </c:pt>
                <c:pt idx="12">
                  <c:v>40378</c:v>
                </c:pt>
                <c:pt idx="13">
                  <c:v>40379</c:v>
                </c:pt>
                <c:pt idx="14">
                  <c:v>40380</c:v>
                </c:pt>
                <c:pt idx="15">
                  <c:v>40381</c:v>
                </c:pt>
                <c:pt idx="16">
                  <c:v>40382</c:v>
                </c:pt>
                <c:pt idx="17">
                  <c:v>40383</c:v>
                </c:pt>
                <c:pt idx="18">
                  <c:v>40384</c:v>
                </c:pt>
                <c:pt idx="19">
                  <c:v>40385</c:v>
                </c:pt>
                <c:pt idx="20">
                  <c:v>40386</c:v>
                </c:pt>
                <c:pt idx="21">
                  <c:v>40387</c:v>
                </c:pt>
                <c:pt idx="22">
                  <c:v>40388</c:v>
                </c:pt>
                <c:pt idx="23">
                  <c:v>40389</c:v>
                </c:pt>
                <c:pt idx="24">
                  <c:v>40390</c:v>
                </c:pt>
                <c:pt idx="25">
                  <c:v>40391</c:v>
                </c:pt>
                <c:pt idx="26">
                  <c:v>40392</c:v>
                </c:pt>
                <c:pt idx="27">
                  <c:v>40393</c:v>
                </c:pt>
                <c:pt idx="28">
                  <c:v>40394</c:v>
                </c:pt>
                <c:pt idx="29">
                  <c:v>40395</c:v>
                </c:pt>
                <c:pt idx="30">
                  <c:v>40396</c:v>
                </c:pt>
                <c:pt idx="31">
                  <c:v>40397</c:v>
                </c:pt>
                <c:pt idx="32">
                  <c:v>40398</c:v>
                </c:pt>
                <c:pt idx="33">
                  <c:v>40399</c:v>
                </c:pt>
                <c:pt idx="34">
                  <c:v>40400</c:v>
                </c:pt>
                <c:pt idx="35">
                  <c:v>40401</c:v>
                </c:pt>
                <c:pt idx="36">
                  <c:v>40402</c:v>
                </c:pt>
                <c:pt idx="37">
                  <c:v>40403</c:v>
                </c:pt>
                <c:pt idx="38">
                  <c:v>40404</c:v>
                </c:pt>
                <c:pt idx="39">
                  <c:v>40405</c:v>
                </c:pt>
                <c:pt idx="40">
                  <c:v>40406</c:v>
                </c:pt>
                <c:pt idx="41">
                  <c:v>40407</c:v>
                </c:pt>
                <c:pt idx="42">
                  <c:v>40408</c:v>
                </c:pt>
                <c:pt idx="43">
                  <c:v>40409</c:v>
                </c:pt>
                <c:pt idx="44">
                  <c:v>40410</c:v>
                </c:pt>
                <c:pt idx="45">
                  <c:v>40411</c:v>
                </c:pt>
                <c:pt idx="46">
                  <c:v>40412</c:v>
                </c:pt>
                <c:pt idx="47">
                  <c:v>40413</c:v>
                </c:pt>
                <c:pt idx="48">
                  <c:v>40414</c:v>
                </c:pt>
                <c:pt idx="49">
                  <c:v>40415</c:v>
                </c:pt>
                <c:pt idx="50">
                  <c:v>40416</c:v>
                </c:pt>
                <c:pt idx="51">
                  <c:v>40417</c:v>
                </c:pt>
                <c:pt idx="52">
                  <c:v>40418</c:v>
                </c:pt>
                <c:pt idx="53">
                  <c:v>40419</c:v>
                </c:pt>
                <c:pt idx="54">
                  <c:v>40420</c:v>
                </c:pt>
                <c:pt idx="55">
                  <c:v>40421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13.4714285714286</c:v>
                </c:pt>
                <c:pt idx="1">
                  <c:v>13.602857142857101</c:v>
                </c:pt>
                <c:pt idx="2">
                  <c:v>13.734285714285701</c:v>
                </c:pt>
                <c:pt idx="3">
                  <c:v>13.865714285714301</c:v>
                </c:pt>
                <c:pt idx="4">
                  <c:v>14.021428571428601</c:v>
                </c:pt>
                <c:pt idx="5">
                  <c:v>14.1314285714286</c:v>
                </c:pt>
                <c:pt idx="6">
                  <c:v>14.1742857142857</c:v>
                </c:pt>
                <c:pt idx="7">
                  <c:v>14.2842857142857</c:v>
                </c:pt>
                <c:pt idx="8">
                  <c:v>14.44</c:v>
                </c:pt>
                <c:pt idx="9">
                  <c:v>14.53</c:v>
                </c:pt>
                <c:pt idx="10">
                  <c:v>14.5971428571429</c:v>
                </c:pt>
                <c:pt idx="11">
                  <c:v>14.507142857142901</c:v>
                </c:pt>
                <c:pt idx="12">
                  <c:v>14.484285714285701</c:v>
                </c:pt>
                <c:pt idx="13">
                  <c:v>14.507142857142901</c:v>
                </c:pt>
                <c:pt idx="14">
                  <c:v>14.441428571428601</c:v>
                </c:pt>
                <c:pt idx="15">
                  <c:v>14.3957142857143</c:v>
                </c:pt>
                <c:pt idx="16">
                  <c:v>14.327142857142899</c:v>
                </c:pt>
                <c:pt idx="17">
                  <c:v>14.2814285714286</c:v>
                </c:pt>
                <c:pt idx="18">
                  <c:v>14.3257142857143</c:v>
                </c:pt>
                <c:pt idx="19">
                  <c:v>14.26</c:v>
                </c:pt>
                <c:pt idx="20">
                  <c:v>14.0628571428571</c:v>
                </c:pt>
                <c:pt idx="21">
                  <c:v>14.0414285714286</c:v>
                </c:pt>
                <c:pt idx="22">
                  <c:v>13.997142857142901</c:v>
                </c:pt>
                <c:pt idx="23">
                  <c:v>13.8</c:v>
                </c:pt>
                <c:pt idx="24">
                  <c:v>13.734285714285701</c:v>
                </c:pt>
                <c:pt idx="25">
                  <c:v>13.757142857142901</c:v>
                </c:pt>
                <c:pt idx="26">
                  <c:v>13.757142857142901</c:v>
                </c:pt>
                <c:pt idx="27">
                  <c:v>13.91</c:v>
                </c:pt>
                <c:pt idx="28">
                  <c:v>13.8214285714286</c:v>
                </c:pt>
                <c:pt idx="29">
                  <c:v>13.7557142857143</c:v>
                </c:pt>
                <c:pt idx="30">
                  <c:v>13.931428571428601</c:v>
                </c:pt>
                <c:pt idx="31">
                  <c:v>13.997142857142901</c:v>
                </c:pt>
                <c:pt idx="32">
                  <c:v>13.9528571428571</c:v>
                </c:pt>
                <c:pt idx="33">
                  <c:v>13.8871428571429</c:v>
                </c:pt>
                <c:pt idx="34">
                  <c:v>13.8214285714286</c:v>
                </c:pt>
                <c:pt idx="35">
                  <c:v>13.8442857142857</c:v>
                </c:pt>
                <c:pt idx="36">
                  <c:v>13.931428571428601</c:v>
                </c:pt>
                <c:pt idx="37">
                  <c:v>13.931428571428601</c:v>
                </c:pt>
                <c:pt idx="38">
                  <c:v>13.8871428571429</c:v>
                </c:pt>
                <c:pt idx="39">
                  <c:v>13.842857142857101</c:v>
                </c:pt>
                <c:pt idx="40">
                  <c:v>13.908571428571401</c:v>
                </c:pt>
                <c:pt idx="41">
                  <c:v>13.8871428571429</c:v>
                </c:pt>
                <c:pt idx="42">
                  <c:v>13.8871428571429</c:v>
                </c:pt>
                <c:pt idx="43">
                  <c:v>13.91</c:v>
                </c:pt>
                <c:pt idx="44">
                  <c:v>13.931428571428601</c:v>
                </c:pt>
                <c:pt idx="45">
                  <c:v>13.8</c:v>
                </c:pt>
                <c:pt idx="46">
                  <c:v>13.8442857142857</c:v>
                </c:pt>
                <c:pt idx="47">
                  <c:v>13.932857142857101</c:v>
                </c:pt>
                <c:pt idx="48">
                  <c:v>14.1985714285714</c:v>
                </c:pt>
                <c:pt idx="49">
                  <c:v>14.487142857142899</c:v>
                </c:pt>
                <c:pt idx="50">
                  <c:v>14.4428571428571</c:v>
                </c:pt>
                <c:pt idx="51">
                  <c:v>14.398571428571399</c:v>
                </c:pt>
                <c:pt idx="52">
                  <c:v>14.464285714285699</c:v>
                </c:pt>
                <c:pt idx="53">
                  <c:v>14.332857142857099</c:v>
                </c:pt>
                <c:pt idx="54">
                  <c:v>14.091428571428599</c:v>
                </c:pt>
                <c:pt idx="55">
                  <c:v>13.9342857142857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40366</c:v>
                </c:pt>
                <c:pt idx="1">
                  <c:v>40367</c:v>
                </c:pt>
                <c:pt idx="2">
                  <c:v>40368</c:v>
                </c:pt>
                <c:pt idx="3">
                  <c:v>40369</c:v>
                </c:pt>
                <c:pt idx="4">
                  <c:v>40370</c:v>
                </c:pt>
                <c:pt idx="5">
                  <c:v>40371</c:v>
                </c:pt>
                <c:pt idx="6">
                  <c:v>40372</c:v>
                </c:pt>
                <c:pt idx="7">
                  <c:v>40373</c:v>
                </c:pt>
                <c:pt idx="8">
                  <c:v>40374</c:v>
                </c:pt>
                <c:pt idx="9">
                  <c:v>40375</c:v>
                </c:pt>
                <c:pt idx="10">
                  <c:v>40376</c:v>
                </c:pt>
                <c:pt idx="11">
                  <c:v>40377</c:v>
                </c:pt>
                <c:pt idx="12">
                  <c:v>40378</c:v>
                </c:pt>
                <c:pt idx="13">
                  <c:v>40379</c:v>
                </c:pt>
                <c:pt idx="14">
                  <c:v>40380</c:v>
                </c:pt>
                <c:pt idx="15">
                  <c:v>40381</c:v>
                </c:pt>
                <c:pt idx="16">
                  <c:v>40382</c:v>
                </c:pt>
                <c:pt idx="17">
                  <c:v>40383</c:v>
                </c:pt>
                <c:pt idx="18">
                  <c:v>40384</c:v>
                </c:pt>
                <c:pt idx="19">
                  <c:v>40385</c:v>
                </c:pt>
                <c:pt idx="20">
                  <c:v>40386</c:v>
                </c:pt>
                <c:pt idx="21">
                  <c:v>40387</c:v>
                </c:pt>
                <c:pt idx="22">
                  <c:v>40388</c:v>
                </c:pt>
                <c:pt idx="23">
                  <c:v>40389</c:v>
                </c:pt>
                <c:pt idx="24">
                  <c:v>40390</c:v>
                </c:pt>
                <c:pt idx="25">
                  <c:v>40391</c:v>
                </c:pt>
                <c:pt idx="26">
                  <c:v>40392</c:v>
                </c:pt>
                <c:pt idx="27">
                  <c:v>40393</c:v>
                </c:pt>
                <c:pt idx="28">
                  <c:v>40394</c:v>
                </c:pt>
                <c:pt idx="29">
                  <c:v>40395</c:v>
                </c:pt>
                <c:pt idx="30">
                  <c:v>40396</c:v>
                </c:pt>
                <c:pt idx="31">
                  <c:v>40397</c:v>
                </c:pt>
                <c:pt idx="32">
                  <c:v>40398</c:v>
                </c:pt>
                <c:pt idx="33">
                  <c:v>40399</c:v>
                </c:pt>
                <c:pt idx="34">
                  <c:v>40400</c:v>
                </c:pt>
                <c:pt idx="35">
                  <c:v>40401</c:v>
                </c:pt>
                <c:pt idx="36">
                  <c:v>40402</c:v>
                </c:pt>
                <c:pt idx="37">
                  <c:v>40403</c:v>
                </c:pt>
                <c:pt idx="38">
                  <c:v>40404</c:v>
                </c:pt>
                <c:pt idx="39">
                  <c:v>40405</c:v>
                </c:pt>
                <c:pt idx="40">
                  <c:v>40406</c:v>
                </c:pt>
                <c:pt idx="41">
                  <c:v>40407</c:v>
                </c:pt>
                <c:pt idx="42">
                  <c:v>40408</c:v>
                </c:pt>
                <c:pt idx="43">
                  <c:v>40409</c:v>
                </c:pt>
                <c:pt idx="44">
                  <c:v>40410</c:v>
                </c:pt>
                <c:pt idx="45">
                  <c:v>40411</c:v>
                </c:pt>
                <c:pt idx="46">
                  <c:v>40412</c:v>
                </c:pt>
                <c:pt idx="47">
                  <c:v>40413</c:v>
                </c:pt>
                <c:pt idx="48">
                  <c:v>40414</c:v>
                </c:pt>
                <c:pt idx="49">
                  <c:v>40415</c:v>
                </c:pt>
                <c:pt idx="50">
                  <c:v>40416</c:v>
                </c:pt>
                <c:pt idx="51">
                  <c:v>40417</c:v>
                </c:pt>
                <c:pt idx="52">
                  <c:v>40418</c:v>
                </c:pt>
                <c:pt idx="53">
                  <c:v>40419</c:v>
                </c:pt>
                <c:pt idx="54">
                  <c:v>40420</c:v>
                </c:pt>
                <c:pt idx="55">
                  <c:v>40421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12.154017857142801</c:v>
                </c:pt>
                <c:pt idx="1">
                  <c:v>12.2972321428571</c:v>
                </c:pt>
                <c:pt idx="2">
                  <c:v>12.421458333333399</c:v>
                </c:pt>
                <c:pt idx="3">
                  <c:v>12.5632738095238</c:v>
                </c:pt>
                <c:pt idx="4">
                  <c:v>12.747113095238101</c:v>
                </c:pt>
                <c:pt idx="5">
                  <c:v>12.874642857142801</c:v>
                </c:pt>
                <c:pt idx="6">
                  <c:v>12.947023809523699</c:v>
                </c:pt>
                <c:pt idx="7">
                  <c:v>13.029553571428499</c:v>
                </c:pt>
                <c:pt idx="8">
                  <c:v>13.150625</c:v>
                </c:pt>
                <c:pt idx="9">
                  <c:v>13.232857142857</c:v>
                </c:pt>
                <c:pt idx="10">
                  <c:v>13.2947619047617</c:v>
                </c:pt>
                <c:pt idx="11">
                  <c:v>13.256636904761599</c:v>
                </c:pt>
                <c:pt idx="12">
                  <c:v>13.2373214285711</c:v>
                </c:pt>
                <c:pt idx="13">
                  <c:v>13.2505357142853</c:v>
                </c:pt>
                <c:pt idx="14">
                  <c:v>13.215773809523499</c:v>
                </c:pt>
                <c:pt idx="15">
                  <c:v>13.168601190475901</c:v>
                </c:pt>
                <c:pt idx="16">
                  <c:v>13.104851190475999</c:v>
                </c:pt>
                <c:pt idx="17">
                  <c:v>13.052678571428499</c:v>
                </c:pt>
                <c:pt idx="18">
                  <c:v>13.0446428571429</c:v>
                </c:pt>
                <c:pt idx="19">
                  <c:v>13.018720238095399</c:v>
                </c:pt>
                <c:pt idx="20">
                  <c:v>12.9571130952383</c:v>
                </c:pt>
                <c:pt idx="21">
                  <c:v>12.945654761904899</c:v>
                </c:pt>
                <c:pt idx="22">
                  <c:v>12.914940476190599</c:v>
                </c:pt>
                <c:pt idx="23">
                  <c:v>12.841130952380899</c:v>
                </c:pt>
                <c:pt idx="24">
                  <c:v>12.816815476190399</c:v>
                </c:pt>
                <c:pt idx="25">
                  <c:v>12.8355654761904</c:v>
                </c:pt>
                <c:pt idx="26">
                  <c:v>12.851398809523699</c:v>
                </c:pt>
                <c:pt idx="27">
                  <c:v>12.9240773809522</c:v>
                </c:pt>
                <c:pt idx="28">
                  <c:v>12.9280357142857</c:v>
                </c:pt>
                <c:pt idx="29">
                  <c:v>12.9019047619049</c:v>
                </c:pt>
                <c:pt idx="30">
                  <c:v>12.9616071428574</c:v>
                </c:pt>
                <c:pt idx="31">
                  <c:v>13.0067559523814</c:v>
                </c:pt>
                <c:pt idx="32">
                  <c:v>13.0237797619052</c:v>
                </c:pt>
                <c:pt idx="33">
                  <c:v>13.009196428571901</c:v>
                </c:pt>
                <c:pt idx="34">
                  <c:v>12.976547619048199</c:v>
                </c:pt>
                <c:pt idx="35">
                  <c:v>12.9975000000005</c:v>
                </c:pt>
                <c:pt idx="36">
                  <c:v>13.041547619048</c:v>
                </c:pt>
                <c:pt idx="37">
                  <c:v>13.0475000000003</c:v>
                </c:pt>
                <c:pt idx="38">
                  <c:v>13.016785714285801</c:v>
                </c:pt>
                <c:pt idx="39">
                  <c:v>12.959047619047601</c:v>
                </c:pt>
                <c:pt idx="40">
                  <c:v>12.971160714285601</c:v>
                </c:pt>
                <c:pt idx="41">
                  <c:v>12.981517857142601</c:v>
                </c:pt>
                <c:pt idx="42">
                  <c:v>12.9935119047617</c:v>
                </c:pt>
                <c:pt idx="43">
                  <c:v>13.0324999999997</c:v>
                </c:pt>
                <c:pt idx="44">
                  <c:v>13.0717857142853</c:v>
                </c:pt>
                <c:pt idx="45">
                  <c:v>13.0551785714283</c:v>
                </c:pt>
                <c:pt idx="46">
                  <c:v>13.083095238095099</c:v>
                </c:pt>
                <c:pt idx="47">
                  <c:v>13.0825892857141</c:v>
                </c:pt>
                <c:pt idx="48">
                  <c:v>13.169136904761899</c:v>
                </c:pt>
                <c:pt idx="49">
                  <c:v>13.283869047619</c:v>
                </c:pt>
                <c:pt idx="50">
                  <c:v>13.295714285714199</c:v>
                </c:pt>
                <c:pt idx="51">
                  <c:v>13.2440773809523</c:v>
                </c:pt>
                <c:pt idx="52">
                  <c:v>13.261071428571301</c:v>
                </c:pt>
                <c:pt idx="53">
                  <c:v>13.178124999999801</c:v>
                </c:pt>
                <c:pt idx="54">
                  <c:v>13.081904761904701</c:v>
                </c:pt>
                <c:pt idx="55">
                  <c:v>12.9918840579709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129792"/>
        <c:axId val="186168448"/>
      </c:scatterChart>
      <c:valAx>
        <c:axId val="186129792"/>
        <c:scaling>
          <c:orientation val="minMax"/>
          <c:max val="40421"/>
          <c:min val="40360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6168448"/>
        <c:crosses val="autoZero"/>
        <c:crossBetween val="midCat"/>
      </c:valAx>
      <c:valAx>
        <c:axId val="186168448"/>
        <c:scaling>
          <c:orientation val="minMax"/>
          <c:max val="16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6129792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Plots!$G$1</c:f>
          <c:strCache>
            <c:ptCount val="1"/>
            <c:pt idx="0">
              <c:v>lmc10w2 - Daily Stream Temperature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12.86</c:v>
                </c:pt>
                <c:pt idx="1">
                  <c:v>13.32</c:v>
                </c:pt>
                <c:pt idx="2">
                  <c:v>13.32</c:v>
                </c:pt>
                <c:pt idx="3">
                  <c:v>13.62</c:v>
                </c:pt>
                <c:pt idx="4">
                  <c:v>13.78</c:v>
                </c:pt>
                <c:pt idx="5">
                  <c:v>13.78</c:v>
                </c:pt>
                <c:pt idx="6">
                  <c:v>13.62</c:v>
                </c:pt>
                <c:pt idx="7">
                  <c:v>13.78</c:v>
                </c:pt>
                <c:pt idx="8">
                  <c:v>14.24</c:v>
                </c:pt>
                <c:pt idx="9">
                  <c:v>14.24</c:v>
                </c:pt>
                <c:pt idx="10">
                  <c:v>14.71</c:v>
                </c:pt>
                <c:pt idx="11">
                  <c:v>14.55</c:v>
                </c:pt>
                <c:pt idx="12">
                  <c:v>14.08</c:v>
                </c:pt>
                <c:pt idx="13">
                  <c:v>14.39</c:v>
                </c:pt>
                <c:pt idx="14">
                  <c:v>14.87</c:v>
                </c:pt>
                <c:pt idx="15">
                  <c:v>14.87</c:v>
                </c:pt>
                <c:pt idx="16">
                  <c:v>14.71</c:v>
                </c:pt>
                <c:pt idx="17">
                  <c:v>14.08</c:v>
                </c:pt>
                <c:pt idx="18">
                  <c:v>14.39</c:v>
                </c:pt>
                <c:pt idx="19">
                  <c:v>14.24</c:v>
                </c:pt>
                <c:pt idx="20">
                  <c:v>13.93</c:v>
                </c:pt>
                <c:pt idx="21">
                  <c:v>14.55</c:v>
                </c:pt>
                <c:pt idx="22">
                  <c:v>14.39</c:v>
                </c:pt>
                <c:pt idx="23">
                  <c:v>14.39</c:v>
                </c:pt>
                <c:pt idx="24">
                  <c:v>14.39</c:v>
                </c:pt>
                <c:pt idx="25">
                  <c:v>13.93</c:v>
                </c:pt>
                <c:pt idx="26">
                  <c:v>12.86</c:v>
                </c:pt>
                <c:pt idx="27">
                  <c:v>13.78</c:v>
                </c:pt>
                <c:pt idx="28">
                  <c:v>14.24</c:v>
                </c:pt>
                <c:pt idx="29">
                  <c:v>13.01</c:v>
                </c:pt>
                <c:pt idx="30">
                  <c:v>13.93</c:v>
                </c:pt>
                <c:pt idx="31">
                  <c:v>14.55</c:v>
                </c:pt>
                <c:pt idx="32">
                  <c:v>13.93</c:v>
                </c:pt>
                <c:pt idx="33">
                  <c:v>13.93</c:v>
                </c:pt>
                <c:pt idx="34">
                  <c:v>13.16</c:v>
                </c:pt>
                <c:pt idx="35">
                  <c:v>13.78</c:v>
                </c:pt>
                <c:pt idx="36">
                  <c:v>14.24</c:v>
                </c:pt>
                <c:pt idx="37">
                  <c:v>14.39</c:v>
                </c:pt>
                <c:pt idx="38">
                  <c:v>14.24</c:v>
                </c:pt>
                <c:pt idx="39">
                  <c:v>13.47</c:v>
                </c:pt>
                <c:pt idx="40">
                  <c:v>13.47</c:v>
                </c:pt>
                <c:pt idx="41">
                  <c:v>13.32</c:v>
                </c:pt>
                <c:pt idx="42">
                  <c:v>14.39</c:v>
                </c:pt>
                <c:pt idx="43">
                  <c:v>14.24</c:v>
                </c:pt>
                <c:pt idx="44">
                  <c:v>14.08</c:v>
                </c:pt>
                <c:pt idx="45">
                  <c:v>13.93</c:v>
                </c:pt>
                <c:pt idx="46">
                  <c:v>13.93</c:v>
                </c:pt>
                <c:pt idx="47">
                  <c:v>13.32</c:v>
                </c:pt>
                <c:pt idx="48">
                  <c:v>13.32</c:v>
                </c:pt>
                <c:pt idx="49">
                  <c:v>14.55</c:v>
                </c:pt>
                <c:pt idx="50">
                  <c:v>14.39</c:v>
                </c:pt>
                <c:pt idx="51">
                  <c:v>13.16</c:v>
                </c:pt>
                <c:pt idx="52">
                  <c:v>14.24</c:v>
                </c:pt>
                <c:pt idx="53">
                  <c:v>14.55</c:v>
                </c:pt>
                <c:pt idx="54">
                  <c:v>15.18</c:v>
                </c:pt>
                <c:pt idx="55">
                  <c:v>15.34</c:v>
                </c:pt>
                <c:pt idx="56">
                  <c:v>14.24</c:v>
                </c:pt>
                <c:pt idx="57">
                  <c:v>14.08</c:v>
                </c:pt>
                <c:pt idx="58">
                  <c:v>13.62</c:v>
                </c:pt>
                <c:pt idx="59">
                  <c:v>13.32</c:v>
                </c:pt>
                <c:pt idx="60">
                  <c:v>12.86</c:v>
                </c:pt>
                <c:pt idx="61">
                  <c:v>14.08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11.624000000000001</c:v>
                </c:pt>
                <c:pt idx="1">
                  <c:v>12.097</c:v>
                </c:pt>
                <c:pt idx="2">
                  <c:v>11.977</c:v>
                </c:pt>
                <c:pt idx="3">
                  <c:v>12.103</c:v>
                </c:pt>
                <c:pt idx="4">
                  <c:v>12.403</c:v>
                </c:pt>
                <c:pt idx="5">
                  <c:v>12.404999999999999</c:v>
                </c:pt>
                <c:pt idx="6">
                  <c:v>12.468999999999999</c:v>
                </c:pt>
                <c:pt idx="7">
                  <c:v>12.625999999999999</c:v>
                </c:pt>
                <c:pt idx="8">
                  <c:v>12.965999999999999</c:v>
                </c:pt>
                <c:pt idx="9">
                  <c:v>12.97</c:v>
                </c:pt>
                <c:pt idx="10">
                  <c:v>13.39</c:v>
                </c:pt>
                <c:pt idx="11">
                  <c:v>13.295999999999999</c:v>
                </c:pt>
                <c:pt idx="12">
                  <c:v>12.912000000000001</c:v>
                </c:pt>
                <c:pt idx="13">
                  <c:v>13.047000000000001</c:v>
                </c:pt>
                <c:pt idx="14">
                  <c:v>13.474</c:v>
                </c:pt>
                <c:pt idx="15">
                  <c:v>13.542</c:v>
                </c:pt>
                <c:pt idx="16">
                  <c:v>13.403</c:v>
                </c:pt>
                <c:pt idx="17">
                  <c:v>13.122999999999999</c:v>
                </c:pt>
                <c:pt idx="18">
                  <c:v>13.16</c:v>
                </c:pt>
                <c:pt idx="19">
                  <c:v>13.004</c:v>
                </c:pt>
                <c:pt idx="20">
                  <c:v>12.804</c:v>
                </c:pt>
                <c:pt idx="21">
                  <c:v>13.144</c:v>
                </c:pt>
                <c:pt idx="22">
                  <c:v>13.096</c:v>
                </c:pt>
                <c:pt idx="23">
                  <c:v>13.038</c:v>
                </c:pt>
                <c:pt idx="24">
                  <c:v>13.066000000000001</c:v>
                </c:pt>
                <c:pt idx="25">
                  <c:v>12.978999999999999</c:v>
                </c:pt>
                <c:pt idx="26">
                  <c:v>12.573</c:v>
                </c:pt>
                <c:pt idx="27">
                  <c:v>12.724</c:v>
                </c:pt>
                <c:pt idx="28">
                  <c:v>12.929</c:v>
                </c:pt>
                <c:pt idx="29">
                  <c:v>12.579000000000001</c:v>
                </c:pt>
                <c:pt idx="30">
                  <c:v>12.868</c:v>
                </c:pt>
                <c:pt idx="31">
                  <c:v>13.198</c:v>
                </c:pt>
                <c:pt idx="32">
                  <c:v>13.09</c:v>
                </c:pt>
                <c:pt idx="33">
                  <c:v>13.082000000000001</c:v>
                </c:pt>
                <c:pt idx="34">
                  <c:v>12.750999999999999</c:v>
                </c:pt>
                <c:pt idx="35">
                  <c:v>12.746</c:v>
                </c:pt>
                <c:pt idx="36">
                  <c:v>12.997</c:v>
                </c:pt>
                <c:pt idx="37">
                  <c:v>13.183999999999999</c:v>
                </c:pt>
                <c:pt idx="38">
                  <c:v>13.317</c:v>
                </c:pt>
                <c:pt idx="39">
                  <c:v>12.988</c:v>
                </c:pt>
                <c:pt idx="40">
                  <c:v>12.853</c:v>
                </c:pt>
                <c:pt idx="41">
                  <c:v>12.898</c:v>
                </c:pt>
                <c:pt idx="42">
                  <c:v>13.054</c:v>
                </c:pt>
                <c:pt idx="43">
                  <c:v>13.039</c:v>
                </c:pt>
                <c:pt idx="44">
                  <c:v>12.968999999999999</c:v>
                </c:pt>
                <c:pt idx="45">
                  <c:v>12.913</c:v>
                </c:pt>
                <c:pt idx="46">
                  <c:v>13.071999999999999</c:v>
                </c:pt>
                <c:pt idx="47">
                  <c:v>12.926</c:v>
                </c:pt>
                <c:pt idx="48">
                  <c:v>12.981999999999999</c:v>
                </c:pt>
                <c:pt idx="49">
                  <c:v>13.327</c:v>
                </c:pt>
                <c:pt idx="50">
                  <c:v>13.314</c:v>
                </c:pt>
                <c:pt idx="51">
                  <c:v>12.853</c:v>
                </c:pt>
                <c:pt idx="52">
                  <c:v>13.108000000000001</c:v>
                </c:pt>
                <c:pt idx="53">
                  <c:v>13.069000000000001</c:v>
                </c:pt>
                <c:pt idx="54">
                  <c:v>13.532</c:v>
                </c:pt>
                <c:pt idx="55">
                  <c:v>13.785</c:v>
                </c:pt>
                <c:pt idx="56">
                  <c:v>13.41</c:v>
                </c:pt>
                <c:pt idx="57">
                  <c:v>12.952</c:v>
                </c:pt>
                <c:pt idx="58">
                  <c:v>12.971</c:v>
                </c:pt>
                <c:pt idx="59">
                  <c:v>12.526999999999999</c:v>
                </c:pt>
                <c:pt idx="60">
                  <c:v>12.395</c:v>
                </c:pt>
                <c:pt idx="61">
                  <c:v>12.901999999999999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10.54</c:v>
                </c:pt>
                <c:pt idx="1">
                  <c:v>11.31</c:v>
                </c:pt>
                <c:pt idx="2">
                  <c:v>10.84</c:v>
                </c:pt>
                <c:pt idx="3">
                  <c:v>10.84</c:v>
                </c:pt>
                <c:pt idx="4">
                  <c:v>11.16</c:v>
                </c:pt>
                <c:pt idx="5">
                  <c:v>11.31</c:v>
                </c:pt>
                <c:pt idx="6">
                  <c:v>11.62</c:v>
                </c:pt>
                <c:pt idx="7">
                  <c:v>11.62</c:v>
                </c:pt>
                <c:pt idx="8">
                  <c:v>11.92</c:v>
                </c:pt>
                <c:pt idx="9">
                  <c:v>11.92</c:v>
                </c:pt>
                <c:pt idx="10">
                  <c:v>12.39</c:v>
                </c:pt>
                <c:pt idx="11">
                  <c:v>12.39</c:v>
                </c:pt>
                <c:pt idx="12">
                  <c:v>11.77</c:v>
                </c:pt>
                <c:pt idx="13">
                  <c:v>11.77</c:v>
                </c:pt>
                <c:pt idx="14">
                  <c:v>12.23</c:v>
                </c:pt>
                <c:pt idx="15">
                  <c:v>12.54</c:v>
                </c:pt>
                <c:pt idx="16">
                  <c:v>12.39</c:v>
                </c:pt>
                <c:pt idx="17">
                  <c:v>12.54</c:v>
                </c:pt>
                <c:pt idx="18">
                  <c:v>12.23</c:v>
                </c:pt>
                <c:pt idx="19">
                  <c:v>12.39</c:v>
                </c:pt>
                <c:pt idx="20">
                  <c:v>12.23</c:v>
                </c:pt>
                <c:pt idx="21">
                  <c:v>12.23</c:v>
                </c:pt>
                <c:pt idx="22">
                  <c:v>12.08</c:v>
                </c:pt>
                <c:pt idx="23">
                  <c:v>12.08</c:v>
                </c:pt>
                <c:pt idx="24">
                  <c:v>12.08</c:v>
                </c:pt>
                <c:pt idx="25">
                  <c:v>12.39</c:v>
                </c:pt>
                <c:pt idx="26">
                  <c:v>12.23</c:v>
                </c:pt>
                <c:pt idx="27">
                  <c:v>12.23</c:v>
                </c:pt>
                <c:pt idx="28">
                  <c:v>12.23</c:v>
                </c:pt>
                <c:pt idx="29">
                  <c:v>12.23</c:v>
                </c:pt>
                <c:pt idx="30">
                  <c:v>12.23</c:v>
                </c:pt>
                <c:pt idx="31">
                  <c:v>12.39</c:v>
                </c:pt>
                <c:pt idx="32">
                  <c:v>12.7</c:v>
                </c:pt>
                <c:pt idx="33">
                  <c:v>12.54</c:v>
                </c:pt>
                <c:pt idx="34">
                  <c:v>12.39</c:v>
                </c:pt>
                <c:pt idx="35">
                  <c:v>12.08</c:v>
                </c:pt>
                <c:pt idx="36">
                  <c:v>12.23</c:v>
                </c:pt>
                <c:pt idx="37">
                  <c:v>12.39</c:v>
                </c:pt>
                <c:pt idx="38">
                  <c:v>12.86</c:v>
                </c:pt>
                <c:pt idx="39">
                  <c:v>12.7</c:v>
                </c:pt>
                <c:pt idx="40">
                  <c:v>12.54</c:v>
                </c:pt>
                <c:pt idx="41">
                  <c:v>12.7</c:v>
                </c:pt>
                <c:pt idx="42">
                  <c:v>12.23</c:v>
                </c:pt>
                <c:pt idx="43">
                  <c:v>12.23</c:v>
                </c:pt>
                <c:pt idx="44">
                  <c:v>12.39</c:v>
                </c:pt>
                <c:pt idx="45">
                  <c:v>12.23</c:v>
                </c:pt>
                <c:pt idx="46">
                  <c:v>12.54</c:v>
                </c:pt>
                <c:pt idx="47">
                  <c:v>12.54</c:v>
                </c:pt>
                <c:pt idx="48">
                  <c:v>12.7</c:v>
                </c:pt>
                <c:pt idx="49">
                  <c:v>12.7</c:v>
                </c:pt>
                <c:pt idx="50">
                  <c:v>12.7</c:v>
                </c:pt>
                <c:pt idx="51">
                  <c:v>12.7</c:v>
                </c:pt>
                <c:pt idx="52">
                  <c:v>12.39</c:v>
                </c:pt>
                <c:pt idx="53">
                  <c:v>11.92</c:v>
                </c:pt>
                <c:pt idx="54">
                  <c:v>12.39</c:v>
                </c:pt>
                <c:pt idx="55">
                  <c:v>12.86</c:v>
                </c:pt>
                <c:pt idx="56">
                  <c:v>13.01</c:v>
                </c:pt>
                <c:pt idx="57">
                  <c:v>12.08</c:v>
                </c:pt>
                <c:pt idx="58">
                  <c:v>12.7</c:v>
                </c:pt>
                <c:pt idx="59">
                  <c:v>11.77</c:v>
                </c:pt>
                <c:pt idx="60">
                  <c:v>11.92</c:v>
                </c:pt>
                <c:pt idx="61">
                  <c:v>12.23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280960"/>
        <c:axId val="186282752"/>
      </c:scatterChart>
      <c:valAx>
        <c:axId val="186280960"/>
        <c:scaling>
          <c:orientation val="minMax"/>
          <c:max val="40421"/>
          <c:min val="40360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6282752"/>
        <c:crosses val="autoZero"/>
        <c:crossBetween val="midCat"/>
      </c:valAx>
      <c:valAx>
        <c:axId val="186282752"/>
        <c:scaling>
          <c:orientation val="minMax"/>
          <c:max val="20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6280960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33689340915718868"/>
          <c:w val="0.13073264383871824"/>
          <c:h val="0.3307378244386118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6</xdr:col>
      <xdr:colOff>523875</xdr:colOff>
      <xdr:row>48</xdr:row>
      <xdr:rowOff>114300</xdr:rowOff>
    </xdr:to>
    <xdr:sp macro="" textlink="">
      <xdr:nvSpPr>
        <xdr:cNvPr id="4" name="TextBox 3"/>
        <xdr:cNvSpPr txBox="1"/>
      </xdr:nvSpPr>
      <xdr:spPr>
        <a:xfrm>
          <a:off x="0" y="7505700"/>
          <a:ext cx="6305550" cy="1828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  <a:p>
          <a:r>
            <a:rPr lang="en-US" sz="1000" baseline="0"/>
            <a:t>           2016</a:t>
          </a:r>
          <a:endParaRPr lang="en-US" sz="1000"/>
        </a:p>
      </xdr:txBody>
    </xdr:sp>
    <xdr:clientData/>
  </xdr:twoCellAnchor>
  <xdr:twoCellAnchor editAs="oneCell">
    <xdr:from>
      <xdr:col>0</xdr:col>
      <xdr:colOff>0</xdr:colOff>
      <xdr:row>23</xdr:row>
      <xdr:rowOff>66675</xdr:rowOff>
    </xdr:from>
    <xdr:to>
      <xdr:col>4</xdr:col>
      <xdr:colOff>352425</xdr:colOff>
      <xdr:row>38</xdr:row>
      <xdr:rowOff>57150</xdr:rowOff>
    </xdr:to>
    <xdr:pic>
      <xdr:nvPicPr>
        <xdr:cNvPr id="5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524375"/>
          <a:ext cx="5133975" cy="2847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zoomScaleNormal="100" workbookViewId="0"/>
  </sheetViews>
  <sheetFormatPr defaultRowHeight="15" x14ac:dyDescent="0.25"/>
  <cols>
    <col min="1" max="1" width="40.42578125" bestFit="1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30">
        <v>2010</v>
      </c>
      <c r="B1" s="61" t="s">
        <v>135</v>
      </c>
      <c r="C1" s="61"/>
      <c r="D1" s="61"/>
      <c r="E1" s="61"/>
      <c r="F1" s="61"/>
      <c r="G1" s="61"/>
    </row>
    <row r="2" spans="1:7" x14ac:dyDescent="0.25">
      <c r="A2" s="1" t="s">
        <v>0</v>
      </c>
      <c r="B2" s="28" t="s">
        <v>143</v>
      </c>
      <c r="C2" s="32"/>
    </row>
    <row r="3" spans="1:7" x14ac:dyDescent="0.25">
      <c r="A3" s="1" t="s">
        <v>1</v>
      </c>
      <c r="B3" s="28" t="s">
        <v>144</v>
      </c>
      <c r="C3" s="32"/>
    </row>
    <row r="4" spans="1:7" x14ac:dyDescent="0.25">
      <c r="A4" s="1" t="s">
        <v>2</v>
      </c>
      <c r="B4" s="28" t="s">
        <v>134</v>
      </c>
      <c r="C4" s="32"/>
    </row>
    <row r="5" spans="1:7" x14ac:dyDescent="0.25">
      <c r="A5" s="1" t="s">
        <v>3</v>
      </c>
      <c r="B5" s="28">
        <v>542052</v>
      </c>
      <c r="C5" s="32"/>
    </row>
    <row r="6" spans="1:7" x14ac:dyDescent="0.25">
      <c r="A6" s="1" t="s">
        <v>125</v>
      </c>
      <c r="B6" s="28">
        <v>2</v>
      </c>
      <c r="C6" s="32"/>
    </row>
    <row r="7" spans="1:7" x14ac:dyDescent="0.25">
      <c r="A7" s="1" t="s">
        <v>4</v>
      </c>
      <c r="B7" s="28">
        <v>2401074</v>
      </c>
      <c r="C7" s="32"/>
    </row>
    <row r="8" spans="1:7" x14ac:dyDescent="0.25">
      <c r="A8" s="1" t="s">
        <v>5</v>
      </c>
      <c r="B8" s="32" t="str">
        <f>B3&amp;RIGHT(A1,2)&amp;"w"&amp;B6&amp;"_"&amp;B5&amp;"_Summary"</f>
        <v>lmc10w2_542052_Summary</v>
      </c>
      <c r="C8" s="32"/>
    </row>
    <row r="9" spans="1:7" x14ac:dyDescent="0.25">
      <c r="B9" s="32"/>
      <c r="C9" s="32"/>
    </row>
    <row r="10" spans="1:7" x14ac:dyDescent="0.25">
      <c r="A10" s="1" t="s">
        <v>6</v>
      </c>
      <c r="B10" s="64">
        <f>DATE(A1,7,1)</f>
        <v>40360</v>
      </c>
      <c r="C10" s="64">
        <f>DATE(A1,8,31)</f>
        <v>40421</v>
      </c>
      <c r="F10" s="14"/>
    </row>
    <row r="11" spans="1:7" x14ac:dyDescent="0.25">
      <c r="B11" s="4" t="s">
        <v>122</v>
      </c>
      <c r="D11" s="25">
        <f>B10</f>
        <v>40360</v>
      </c>
      <c r="E11" s="2" t="s">
        <v>123</v>
      </c>
      <c r="F11" s="25">
        <f>C10</f>
        <v>40421</v>
      </c>
    </row>
    <row r="13" spans="1:7" x14ac:dyDescent="0.25">
      <c r="A13" s="1" t="s">
        <v>7</v>
      </c>
      <c r="C13" s="1" t="s">
        <v>8</v>
      </c>
      <c r="E13" s="1" t="s">
        <v>11</v>
      </c>
    </row>
    <row r="14" spans="1:7" x14ac:dyDescent="0.25">
      <c r="A14" s="5" t="s">
        <v>38</v>
      </c>
      <c r="B14" s="65" t="s">
        <v>36</v>
      </c>
      <c r="F14" s="14"/>
    </row>
    <row r="15" spans="1:7" x14ac:dyDescent="0.25">
      <c r="A15" s="5" t="s">
        <v>39</v>
      </c>
      <c r="B15" s="20">
        <f>DailyStats!B69</f>
        <v>10.54</v>
      </c>
      <c r="C15" s="31">
        <f>DailyStats!D69</f>
        <v>40360.291666666664</v>
      </c>
      <c r="D15" s="32"/>
      <c r="E15" s="33">
        <f>COUNT(DailyStats!D69:W69)</f>
        <v>3</v>
      </c>
      <c r="F15" s="14"/>
    </row>
    <row r="16" spans="1:7" x14ac:dyDescent="0.25">
      <c r="A16" s="5" t="s">
        <v>43</v>
      </c>
      <c r="B16" s="20">
        <f>DailyStats!B70</f>
        <v>15.34</v>
      </c>
      <c r="C16" s="31">
        <f>DailyStats!D70</f>
        <v>40415.708333333336</v>
      </c>
      <c r="D16" s="32"/>
      <c r="E16" s="33">
        <f>COUNT(DailyStats!D70:W70)</f>
        <v>1</v>
      </c>
      <c r="F16" s="14"/>
    </row>
    <row r="17" spans="1:6" x14ac:dyDescent="0.25">
      <c r="A17" s="5" t="s">
        <v>42</v>
      </c>
      <c r="B17" s="20">
        <f>DailyStats!B71</f>
        <v>12.935403225806446</v>
      </c>
      <c r="C17" s="34"/>
      <c r="D17" s="32"/>
      <c r="E17" s="33"/>
    </row>
    <row r="18" spans="1:6" x14ac:dyDescent="0.25">
      <c r="A18" s="5" t="s">
        <v>41</v>
      </c>
      <c r="B18" s="20">
        <f>DailyStats!B72</f>
        <v>2.79</v>
      </c>
      <c r="C18" s="35">
        <f>DailyStats!D72</f>
        <v>40363</v>
      </c>
      <c r="D18" s="32"/>
      <c r="E18" s="33">
        <f>COUNT(DailyStats!D72:W72)</f>
        <v>2</v>
      </c>
      <c r="F18" s="14"/>
    </row>
    <row r="19" spans="1:6" x14ac:dyDescent="0.25">
      <c r="A19" s="5" t="s">
        <v>40</v>
      </c>
      <c r="B19" s="20">
        <f>DailyStats!B73</f>
        <v>0.46</v>
      </c>
      <c r="C19" s="35">
        <f>DailyStats!D73</f>
        <v>40411</v>
      </c>
      <c r="D19" s="32"/>
      <c r="E19" s="33">
        <f>COUNT(DailyStats!D73:W73)</f>
        <v>1</v>
      </c>
      <c r="F19" s="14"/>
    </row>
    <row r="20" spans="1:6" x14ac:dyDescent="0.25">
      <c r="A20" s="5" t="s">
        <v>9</v>
      </c>
      <c r="B20" s="2">
        <v>1488</v>
      </c>
      <c r="C20" s="34"/>
      <c r="D20" s="32"/>
      <c r="E20" s="33"/>
    </row>
    <row r="21" spans="1:6" x14ac:dyDescent="0.25">
      <c r="A21" s="5" t="s">
        <v>10</v>
      </c>
      <c r="B21" s="2" t="s">
        <v>35</v>
      </c>
      <c r="C21" s="34"/>
      <c r="D21" s="32"/>
      <c r="E21" s="33"/>
    </row>
    <row r="22" spans="1:6" x14ac:dyDescent="0.25">
      <c r="A22" s="5" t="s">
        <v>44</v>
      </c>
      <c r="B22" s="20">
        <f>MWAT!E4</f>
        <v>13.295714285714199</v>
      </c>
      <c r="C22" s="36">
        <f>MWAT!F4</f>
        <v>40376</v>
      </c>
      <c r="D22" s="32"/>
      <c r="E22" s="37">
        <f>COUNT(MWAT!F4:F104)</f>
        <v>6</v>
      </c>
      <c r="F22" s="14"/>
    </row>
    <row r="23" spans="1:6" x14ac:dyDescent="0.25">
      <c r="A23" s="5" t="s">
        <v>45</v>
      </c>
      <c r="B23" s="20">
        <f>MWMT!E4</f>
        <v>14.5971428571429</v>
      </c>
      <c r="C23" s="36">
        <f>MWMT!F4</f>
        <v>40376</v>
      </c>
      <c r="D23" s="32"/>
      <c r="E23" s="37">
        <f>COUNT(MWMT!F4:F104)</f>
        <v>1</v>
      </c>
      <c r="F23" s="14"/>
    </row>
    <row r="25" spans="1:6" x14ac:dyDescent="0.25">
      <c r="A25" s="3" t="s">
        <v>34</v>
      </c>
    </row>
    <row r="49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78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3.42578125" customWidth="1"/>
    <col min="2" max="2" width="12.85546875" customWidth="1"/>
    <col min="3" max="3" width="12.28515625" bestFit="1" customWidth="1"/>
    <col min="4" max="5" width="10.28515625" customWidth="1"/>
    <col min="6" max="7" width="11.28515625" bestFit="1" customWidth="1"/>
    <col min="8" max="9" width="11.140625" bestFit="1" customWidth="1"/>
  </cols>
  <sheetData>
    <row r="1" spans="1:9" ht="21" x14ac:dyDescent="0.35">
      <c r="A1" s="62" t="s">
        <v>37</v>
      </c>
      <c r="B1" s="62"/>
      <c r="C1" s="62"/>
      <c r="D1" s="62"/>
    </row>
    <row r="2" spans="1:9" x14ac:dyDescent="0.25">
      <c r="A2" s="27" t="str">
        <f>LEFT(StatSummary!B8, LEN(StatSummary!B8)-8)&amp;"_DailyStats.csv"</f>
        <v>lmc10w2_542052_DailyStats.csv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5" t="s">
        <v>14</v>
      </c>
      <c r="B3" s="29" t="s">
        <v>126</v>
      </c>
      <c r="C3" s="29" t="s">
        <v>127</v>
      </c>
      <c r="D3" s="29" t="s">
        <v>128</v>
      </c>
      <c r="E3" s="29" t="s">
        <v>129</v>
      </c>
      <c r="F3" s="16" t="s">
        <v>130</v>
      </c>
      <c r="G3" s="16" t="s">
        <v>131</v>
      </c>
      <c r="H3" s="16" t="s">
        <v>132</v>
      </c>
      <c r="I3" s="16" t="s">
        <v>133</v>
      </c>
    </row>
    <row r="4" spans="1:9" x14ac:dyDescent="0.25">
      <c r="A4" s="6">
        <v>40360</v>
      </c>
      <c r="B4" s="21">
        <v>10.54</v>
      </c>
      <c r="C4" s="21">
        <v>12.86</v>
      </c>
      <c r="D4" s="21">
        <v>11.624000000000001</v>
      </c>
      <c r="E4" s="21">
        <v>2.3199999999999998</v>
      </c>
      <c r="F4">
        <v>0</v>
      </c>
      <c r="G4">
        <v>0</v>
      </c>
      <c r="H4">
        <v>24</v>
      </c>
      <c r="I4" s="21">
        <v>1</v>
      </c>
    </row>
    <row r="5" spans="1:9" x14ac:dyDescent="0.25">
      <c r="A5" s="6">
        <v>40361</v>
      </c>
      <c r="B5" s="21">
        <v>11.31</v>
      </c>
      <c r="C5" s="21">
        <v>13.32</v>
      </c>
      <c r="D5" s="21">
        <v>12.097</v>
      </c>
      <c r="E5" s="21">
        <v>2.0099999999999998</v>
      </c>
      <c r="F5">
        <v>0</v>
      </c>
      <c r="G5">
        <v>0</v>
      </c>
      <c r="H5">
        <v>24</v>
      </c>
      <c r="I5" s="21">
        <v>1</v>
      </c>
    </row>
    <row r="6" spans="1:9" x14ac:dyDescent="0.25">
      <c r="A6" s="6">
        <v>40362</v>
      </c>
      <c r="B6" s="21">
        <v>10.84</v>
      </c>
      <c r="C6" s="21">
        <v>13.32</v>
      </c>
      <c r="D6" s="21">
        <v>11.977</v>
      </c>
      <c r="E6" s="21">
        <v>2.48</v>
      </c>
      <c r="F6">
        <v>0</v>
      </c>
      <c r="G6">
        <v>0</v>
      </c>
      <c r="H6">
        <v>24</v>
      </c>
      <c r="I6" s="21">
        <v>1</v>
      </c>
    </row>
    <row r="7" spans="1:9" x14ac:dyDescent="0.25">
      <c r="A7" s="6">
        <v>40363</v>
      </c>
      <c r="B7" s="21">
        <v>10.84</v>
      </c>
      <c r="C7" s="21">
        <v>13.62</v>
      </c>
      <c r="D7" s="21">
        <v>12.103</v>
      </c>
      <c r="E7" s="21">
        <v>2.78</v>
      </c>
      <c r="F7">
        <v>0</v>
      </c>
      <c r="G7">
        <v>0</v>
      </c>
      <c r="H7">
        <v>24</v>
      </c>
      <c r="I7" s="21">
        <v>1</v>
      </c>
    </row>
    <row r="8" spans="1:9" x14ac:dyDescent="0.25">
      <c r="A8" s="6">
        <v>40364</v>
      </c>
      <c r="B8" s="21">
        <v>11.16</v>
      </c>
      <c r="C8" s="21">
        <v>13.78</v>
      </c>
      <c r="D8" s="21">
        <v>12.403</v>
      </c>
      <c r="E8" s="21">
        <v>2.62</v>
      </c>
      <c r="F8">
        <v>0</v>
      </c>
      <c r="G8">
        <v>0</v>
      </c>
      <c r="H8">
        <v>24</v>
      </c>
      <c r="I8" s="21">
        <v>1</v>
      </c>
    </row>
    <row r="9" spans="1:9" x14ac:dyDescent="0.25">
      <c r="A9" s="6">
        <v>40365</v>
      </c>
      <c r="B9" s="21">
        <v>11.31</v>
      </c>
      <c r="C9" s="21">
        <v>13.78</v>
      </c>
      <c r="D9" s="21">
        <v>12.404999999999999</v>
      </c>
      <c r="E9" s="21">
        <v>2.4700000000000002</v>
      </c>
      <c r="F9">
        <v>0</v>
      </c>
      <c r="G9">
        <v>0</v>
      </c>
      <c r="H9">
        <v>24</v>
      </c>
      <c r="I9" s="21">
        <v>1</v>
      </c>
    </row>
    <row r="10" spans="1:9" x14ac:dyDescent="0.25">
      <c r="A10" s="6">
        <v>40366</v>
      </c>
      <c r="B10" s="21">
        <v>11.62</v>
      </c>
      <c r="C10" s="21">
        <v>13.62</v>
      </c>
      <c r="D10" s="21">
        <v>12.468999999999999</v>
      </c>
      <c r="E10" s="21">
        <v>2</v>
      </c>
      <c r="F10">
        <v>0</v>
      </c>
      <c r="G10">
        <v>0</v>
      </c>
      <c r="H10">
        <v>24</v>
      </c>
      <c r="I10" s="21">
        <v>1</v>
      </c>
    </row>
    <row r="11" spans="1:9" x14ac:dyDescent="0.25">
      <c r="A11" s="6">
        <v>40367</v>
      </c>
      <c r="B11" s="21">
        <v>11.62</v>
      </c>
      <c r="C11" s="21">
        <v>13.78</v>
      </c>
      <c r="D11" s="21">
        <v>12.625999999999999</v>
      </c>
      <c r="E11" s="21">
        <v>2.16</v>
      </c>
      <c r="F11">
        <v>0</v>
      </c>
      <c r="G11">
        <v>0</v>
      </c>
      <c r="H11">
        <v>24</v>
      </c>
      <c r="I11" s="21">
        <v>1</v>
      </c>
    </row>
    <row r="12" spans="1:9" x14ac:dyDescent="0.25">
      <c r="A12" s="6">
        <v>40368</v>
      </c>
      <c r="B12" s="21">
        <v>11.92</v>
      </c>
      <c r="C12" s="21">
        <v>14.24</v>
      </c>
      <c r="D12" s="21">
        <v>12.965999999999999</v>
      </c>
      <c r="E12" s="21">
        <v>2.3199999999999998</v>
      </c>
      <c r="F12">
        <v>0</v>
      </c>
      <c r="G12">
        <v>0</v>
      </c>
      <c r="H12">
        <v>24</v>
      </c>
      <c r="I12" s="21">
        <v>1</v>
      </c>
    </row>
    <row r="13" spans="1:9" x14ac:dyDescent="0.25">
      <c r="A13" s="6">
        <v>40369</v>
      </c>
      <c r="B13" s="21">
        <v>11.92</v>
      </c>
      <c r="C13" s="21">
        <v>14.24</v>
      </c>
      <c r="D13" s="21">
        <v>12.97</v>
      </c>
      <c r="E13" s="21">
        <v>2.3199999999999998</v>
      </c>
      <c r="F13">
        <v>0</v>
      </c>
      <c r="G13">
        <v>0</v>
      </c>
      <c r="H13">
        <v>24</v>
      </c>
      <c r="I13" s="21">
        <v>1</v>
      </c>
    </row>
    <row r="14" spans="1:9" x14ac:dyDescent="0.25">
      <c r="A14" s="6">
        <v>40370</v>
      </c>
      <c r="B14" s="21">
        <v>12.39</v>
      </c>
      <c r="C14" s="21">
        <v>14.71</v>
      </c>
      <c r="D14" s="21">
        <v>13.39</v>
      </c>
      <c r="E14" s="21">
        <v>2.3199999999999998</v>
      </c>
      <c r="F14">
        <v>0</v>
      </c>
      <c r="G14">
        <v>0</v>
      </c>
      <c r="H14">
        <v>24</v>
      </c>
      <c r="I14" s="21">
        <v>1</v>
      </c>
    </row>
    <row r="15" spans="1:9" x14ac:dyDescent="0.25">
      <c r="A15" s="6">
        <v>40371</v>
      </c>
      <c r="B15" s="21">
        <v>12.39</v>
      </c>
      <c r="C15" s="21">
        <v>14.55</v>
      </c>
      <c r="D15" s="21">
        <v>13.295999999999999</v>
      </c>
      <c r="E15" s="21">
        <v>2.16</v>
      </c>
      <c r="F15">
        <v>0</v>
      </c>
      <c r="G15">
        <v>0</v>
      </c>
      <c r="H15">
        <v>24</v>
      </c>
      <c r="I15" s="21">
        <v>1</v>
      </c>
    </row>
    <row r="16" spans="1:9" x14ac:dyDescent="0.25">
      <c r="A16" s="6">
        <v>40372</v>
      </c>
      <c r="B16" s="21">
        <v>11.77</v>
      </c>
      <c r="C16" s="21">
        <v>14.08</v>
      </c>
      <c r="D16" s="21">
        <v>12.912000000000001</v>
      </c>
      <c r="E16" s="21">
        <v>2.31</v>
      </c>
      <c r="F16">
        <v>0</v>
      </c>
      <c r="G16">
        <v>0</v>
      </c>
      <c r="H16">
        <v>24</v>
      </c>
      <c r="I16" s="21">
        <v>1</v>
      </c>
    </row>
    <row r="17" spans="1:9" x14ac:dyDescent="0.25">
      <c r="A17" s="6">
        <v>40373</v>
      </c>
      <c r="B17" s="21">
        <v>11.77</v>
      </c>
      <c r="C17" s="21">
        <v>14.39</v>
      </c>
      <c r="D17" s="21">
        <v>13.047000000000001</v>
      </c>
      <c r="E17" s="21">
        <v>2.62</v>
      </c>
      <c r="F17">
        <v>0</v>
      </c>
      <c r="G17">
        <v>0</v>
      </c>
      <c r="H17">
        <v>24</v>
      </c>
      <c r="I17" s="21">
        <v>1</v>
      </c>
    </row>
    <row r="18" spans="1:9" x14ac:dyDescent="0.25">
      <c r="A18" s="6">
        <v>40374</v>
      </c>
      <c r="B18" s="21">
        <v>12.23</v>
      </c>
      <c r="C18" s="21">
        <v>14.87</v>
      </c>
      <c r="D18" s="21">
        <v>13.474</v>
      </c>
      <c r="E18" s="21">
        <v>2.64</v>
      </c>
      <c r="F18">
        <v>0</v>
      </c>
      <c r="G18">
        <v>0</v>
      </c>
      <c r="H18">
        <v>24</v>
      </c>
      <c r="I18" s="21">
        <v>1</v>
      </c>
    </row>
    <row r="19" spans="1:9" x14ac:dyDescent="0.25">
      <c r="A19" s="6">
        <v>40375</v>
      </c>
      <c r="B19" s="21">
        <v>12.54</v>
      </c>
      <c r="C19" s="21">
        <v>14.87</v>
      </c>
      <c r="D19" s="21">
        <v>13.542</v>
      </c>
      <c r="E19" s="21">
        <v>2.33</v>
      </c>
      <c r="F19">
        <v>0</v>
      </c>
      <c r="G19">
        <v>0</v>
      </c>
      <c r="H19">
        <v>24</v>
      </c>
      <c r="I19" s="21">
        <v>1</v>
      </c>
    </row>
    <row r="20" spans="1:9" x14ac:dyDescent="0.25">
      <c r="A20" s="6">
        <v>40376</v>
      </c>
      <c r="B20" s="21">
        <v>12.39</v>
      </c>
      <c r="C20" s="21">
        <v>14.71</v>
      </c>
      <c r="D20" s="21">
        <v>13.403</v>
      </c>
      <c r="E20" s="21">
        <v>2.3199999999999998</v>
      </c>
      <c r="F20">
        <v>0</v>
      </c>
      <c r="G20">
        <v>0</v>
      </c>
      <c r="H20">
        <v>24</v>
      </c>
      <c r="I20" s="21">
        <v>1</v>
      </c>
    </row>
    <row r="21" spans="1:9" x14ac:dyDescent="0.25">
      <c r="A21" s="6">
        <v>40377</v>
      </c>
      <c r="B21" s="21">
        <v>12.54</v>
      </c>
      <c r="C21" s="21">
        <v>14.08</v>
      </c>
      <c r="D21" s="21">
        <v>13.122999999999999</v>
      </c>
      <c r="E21" s="21">
        <v>1.54</v>
      </c>
      <c r="F21">
        <v>0</v>
      </c>
      <c r="G21">
        <v>0</v>
      </c>
      <c r="H21">
        <v>24</v>
      </c>
      <c r="I21" s="21">
        <v>1</v>
      </c>
    </row>
    <row r="22" spans="1:9" x14ac:dyDescent="0.25">
      <c r="A22" s="6">
        <v>40378</v>
      </c>
      <c r="B22" s="21">
        <v>12.23</v>
      </c>
      <c r="C22" s="21">
        <v>14.39</v>
      </c>
      <c r="D22" s="21">
        <v>13.16</v>
      </c>
      <c r="E22" s="21">
        <v>2.16</v>
      </c>
      <c r="F22">
        <v>0</v>
      </c>
      <c r="G22">
        <v>0</v>
      </c>
      <c r="H22">
        <v>24</v>
      </c>
      <c r="I22" s="21">
        <v>1</v>
      </c>
    </row>
    <row r="23" spans="1:9" x14ac:dyDescent="0.25">
      <c r="A23" s="6">
        <v>40379</v>
      </c>
      <c r="B23" s="21">
        <v>12.39</v>
      </c>
      <c r="C23" s="21">
        <v>14.24</v>
      </c>
      <c r="D23" s="21">
        <v>13.004</v>
      </c>
      <c r="E23" s="21">
        <v>1.85</v>
      </c>
      <c r="F23">
        <v>0</v>
      </c>
      <c r="G23">
        <v>0</v>
      </c>
      <c r="H23">
        <v>24</v>
      </c>
      <c r="I23" s="21">
        <v>1</v>
      </c>
    </row>
    <row r="24" spans="1:9" x14ac:dyDescent="0.25">
      <c r="A24" s="6">
        <v>40380</v>
      </c>
      <c r="B24" s="21">
        <v>12.23</v>
      </c>
      <c r="C24" s="21">
        <v>13.93</v>
      </c>
      <c r="D24" s="21">
        <v>12.804</v>
      </c>
      <c r="E24" s="21">
        <v>1.7</v>
      </c>
      <c r="F24">
        <v>0</v>
      </c>
      <c r="G24">
        <v>0</v>
      </c>
      <c r="H24">
        <v>24</v>
      </c>
      <c r="I24" s="21">
        <v>1</v>
      </c>
    </row>
    <row r="25" spans="1:9" x14ac:dyDescent="0.25">
      <c r="A25" s="6">
        <v>40381</v>
      </c>
      <c r="B25" s="21">
        <v>12.23</v>
      </c>
      <c r="C25" s="21">
        <v>14.55</v>
      </c>
      <c r="D25" s="21">
        <v>13.144</v>
      </c>
      <c r="E25" s="21">
        <v>2.3199999999999998</v>
      </c>
      <c r="F25">
        <v>0</v>
      </c>
      <c r="G25">
        <v>0</v>
      </c>
      <c r="H25">
        <v>24</v>
      </c>
      <c r="I25" s="21">
        <v>1</v>
      </c>
    </row>
    <row r="26" spans="1:9" x14ac:dyDescent="0.25">
      <c r="A26" s="6">
        <v>40382</v>
      </c>
      <c r="B26" s="21">
        <v>12.08</v>
      </c>
      <c r="C26" s="21">
        <v>14.39</v>
      </c>
      <c r="D26" s="21">
        <v>13.096</v>
      </c>
      <c r="E26" s="21">
        <v>2.31</v>
      </c>
      <c r="F26">
        <v>0</v>
      </c>
      <c r="G26">
        <v>0</v>
      </c>
      <c r="H26">
        <v>24</v>
      </c>
      <c r="I26" s="21">
        <v>1</v>
      </c>
    </row>
    <row r="27" spans="1:9" x14ac:dyDescent="0.25">
      <c r="A27" s="6">
        <v>40383</v>
      </c>
      <c r="B27" s="21">
        <v>12.08</v>
      </c>
      <c r="C27" s="21">
        <v>14.39</v>
      </c>
      <c r="D27" s="21">
        <v>13.038</v>
      </c>
      <c r="E27" s="21">
        <v>2.31</v>
      </c>
      <c r="F27">
        <v>0</v>
      </c>
      <c r="G27">
        <v>0</v>
      </c>
      <c r="H27">
        <v>24</v>
      </c>
      <c r="I27" s="21">
        <v>1</v>
      </c>
    </row>
    <row r="28" spans="1:9" x14ac:dyDescent="0.25">
      <c r="A28" s="6">
        <v>40384</v>
      </c>
      <c r="B28" s="21">
        <v>12.08</v>
      </c>
      <c r="C28" s="21">
        <v>14.39</v>
      </c>
      <c r="D28" s="21">
        <v>13.066000000000001</v>
      </c>
      <c r="E28" s="21">
        <v>2.31</v>
      </c>
      <c r="F28">
        <v>0</v>
      </c>
      <c r="G28">
        <v>0</v>
      </c>
      <c r="H28">
        <v>24</v>
      </c>
      <c r="I28" s="21">
        <v>1</v>
      </c>
    </row>
    <row r="29" spans="1:9" x14ac:dyDescent="0.25">
      <c r="A29" s="6">
        <v>40385</v>
      </c>
      <c r="B29" s="21">
        <v>12.39</v>
      </c>
      <c r="C29" s="21">
        <v>13.93</v>
      </c>
      <c r="D29" s="21">
        <v>12.978999999999999</v>
      </c>
      <c r="E29" s="21">
        <v>1.54</v>
      </c>
      <c r="F29">
        <v>0</v>
      </c>
      <c r="G29">
        <v>0</v>
      </c>
      <c r="H29">
        <v>24</v>
      </c>
      <c r="I29" s="21">
        <v>1</v>
      </c>
    </row>
    <row r="30" spans="1:9" x14ac:dyDescent="0.25">
      <c r="A30" s="6">
        <v>40386</v>
      </c>
      <c r="B30" s="21">
        <v>12.23</v>
      </c>
      <c r="C30" s="21">
        <v>12.86</v>
      </c>
      <c r="D30" s="21">
        <v>12.573</v>
      </c>
      <c r="E30" s="21">
        <v>0.63</v>
      </c>
      <c r="F30">
        <v>0</v>
      </c>
      <c r="G30">
        <v>0</v>
      </c>
      <c r="H30">
        <v>24</v>
      </c>
      <c r="I30" s="21">
        <v>1</v>
      </c>
    </row>
    <row r="31" spans="1:9" x14ac:dyDescent="0.25">
      <c r="A31" s="6">
        <v>40387</v>
      </c>
      <c r="B31" s="21">
        <v>12.23</v>
      </c>
      <c r="C31" s="21">
        <v>13.78</v>
      </c>
      <c r="D31" s="21">
        <v>12.724</v>
      </c>
      <c r="E31" s="21">
        <v>1.55</v>
      </c>
      <c r="F31">
        <v>0</v>
      </c>
      <c r="G31">
        <v>0</v>
      </c>
      <c r="H31">
        <v>24</v>
      </c>
      <c r="I31" s="21">
        <v>1</v>
      </c>
    </row>
    <row r="32" spans="1:9" x14ac:dyDescent="0.25">
      <c r="A32" s="6">
        <v>40388</v>
      </c>
      <c r="B32" s="21">
        <v>12.23</v>
      </c>
      <c r="C32" s="21">
        <v>14.24</v>
      </c>
      <c r="D32" s="21">
        <v>12.929</v>
      </c>
      <c r="E32" s="21">
        <v>2.0099999999999998</v>
      </c>
      <c r="F32">
        <v>0</v>
      </c>
      <c r="G32">
        <v>0</v>
      </c>
      <c r="H32">
        <v>24</v>
      </c>
      <c r="I32" s="21">
        <v>1</v>
      </c>
    </row>
    <row r="33" spans="1:9" x14ac:dyDescent="0.25">
      <c r="A33" s="6">
        <v>40389</v>
      </c>
      <c r="B33" s="21">
        <v>12.23</v>
      </c>
      <c r="C33" s="21">
        <v>13.01</v>
      </c>
      <c r="D33" s="21">
        <v>12.579000000000001</v>
      </c>
      <c r="E33" s="21">
        <v>0.78</v>
      </c>
      <c r="F33">
        <v>0</v>
      </c>
      <c r="G33">
        <v>0</v>
      </c>
      <c r="H33">
        <v>24</v>
      </c>
      <c r="I33" s="21">
        <v>1</v>
      </c>
    </row>
    <row r="34" spans="1:9" x14ac:dyDescent="0.25">
      <c r="A34" s="6">
        <v>40390</v>
      </c>
      <c r="B34" s="21">
        <v>12.23</v>
      </c>
      <c r="C34" s="21">
        <v>13.93</v>
      </c>
      <c r="D34" s="21">
        <v>12.868</v>
      </c>
      <c r="E34" s="21">
        <v>1.7</v>
      </c>
      <c r="F34">
        <v>0</v>
      </c>
      <c r="G34">
        <v>0</v>
      </c>
      <c r="H34">
        <v>24</v>
      </c>
      <c r="I34" s="21">
        <v>1</v>
      </c>
    </row>
    <row r="35" spans="1:9" x14ac:dyDescent="0.25">
      <c r="A35" s="6">
        <v>40391</v>
      </c>
      <c r="B35" s="21">
        <v>12.39</v>
      </c>
      <c r="C35" s="21">
        <v>14.55</v>
      </c>
      <c r="D35" s="21">
        <v>13.198</v>
      </c>
      <c r="E35" s="21">
        <v>2.16</v>
      </c>
      <c r="F35">
        <v>0</v>
      </c>
      <c r="G35">
        <v>0</v>
      </c>
      <c r="H35">
        <v>24</v>
      </c>
      <c r="I35" s="21">
        <v>1</v>
      </c>
    </row>
    <row r="36" spans="1:9" x14ac:dyDescent="0.25">
      <c r="A36" s="6">
        <v>40392</v>
      </c>
      <c r="B36" s="21">
        <v>12.7</v>
      </c>
      <c r="C36" s="21">
        <v>13.93</v>
      </c>
      <c r="D36" s="21">
        <v>13.09</v>
      </c>
      <c r="E36" s="21">
        <v>1.23</v>
      </c>
      <c r="F36">
        <v>0</v>
      </c>
      <c r="G36">
        <v>0</v>
      </c>
      <c r="H36">
        <v>24</v>
      </c>
      <c r="I36" s="21">
        <v>1</v>
      </c>
    </row>
    <row r="37" spans="1:9" x14ac:dyDescent="0.25">
      <c r="A37" s="6">
        <v>40393</v>
      </c>
      <c r="B37" s="21">
        <v>12.54</v>
      </c>
      <c r="C37" s="21">
        <v>13.93</v>
      </c>
      <c r="D37" s="21">
        <v>13.082000000000001</v>
      </c>
      <c r="E37" s="21">
        <v>1.39</v>
      </c>
      <c r="F37">
        <v>0</v>
      </c>
      <c r="G37">
        <v>0</v>
      </c>
      <c r="H37">
        <v>24</v>
      </c>
      <c r="I37" s="21">
        <v>1</v>
      </c>
    </row>
    <row r="38" spans="1:9" x14ac:dyDescent="0.25">
      <c r="A38" s="6">
        <v>40394</v>
      </c>
      <c r="B38" s="21">
        <v>12.39</v>
      </c>
      <c r="C38" s="21">
        <v>13.16</v>
      </c>
      <c r="D38" s="21">
        <v>12.750999999999999</v>
      </c>
      <c r="E38" s="21">
        <v>0.77</v>
      </c>
      <c r="F38">
        <v>0</v>
      </c>
      <c r="G38">
        <v>0</v>
      </c>
      <c r="H38">
        <v>24</v>
      </c>
      <c r="I38" s="21">
        <v>1</v>
      </c>
    </row>
    <row r="39" spans="1:9" x14ac:dyDescent="0.25">
      <c r="A39" s="6">
        <v>40395</v>
      </c>
      <c r="B39" s="21">
        <v>12.08</v>
      </c>
      <c r="C39" s="21">
        <v>13.78</v>
      </c>
      <c r="D39" s="21">
        <v>12.746</v>
      </c>
      <c r="E39" s="21">
        <v>1.7</v>
      </c>
      <c r="F39">
        <v>0</v>
      </c>
      <c r="G39">
        <v>0</v>
      </c>
      <c r="H39">
        <v>24</v>
      </c>
      <c r="I39" s="21">
        <v>1</v>
      </c>
    </row>
    <row r="40" spans="1:9" x14ac:dyDescent="0.25">
      <c r="A40" s="6">
        <v>40396</v>
      </c>
      <c r="B40" s="21">
        <v>12.23</v>
      </c>
      <c r="C40" s="21">
        <v>14.24</v>
      </c>
      <c r="D40" s="21">
        <v>12.997</v>
      </c>
      <c r="E40" s="21">
        <v>2.0099999999999998</v>
      </c>
      <c r="F40">
        <v>0</v>
      </c>
      <c r="G40">
        <v>0</v>
      </c>
      <c r="H40">
        <v>24</v>
      </c>
      <c r="I40" s="21">
        <v>1</v>
      </c>
    </row>
    <row r="41" spans="1:9" x14ac:dyDescent="0.25">
      <c r="A41" s="6">
        <v>40397</v>
      </c>
      <c r="B41" s="21">
        <v>12.39</v>
      </c>
      <c r="C41" s="21">
        <v>14.39</v>
      </c>
      <c r="D41" s="21">
        <v>13.183999999999999</v>
      </c>
      <c r="E41" s="21">
        <v>2</v>
      </c>
      <c r="F41">
        <v>0</v>
      </c>
      <c r="G41">
        <v>0</v>
      </c>
      <c r="H41">
        <v>24</v>
      </c>
      <c r="I41" s="21">
        <v>1</v>
      </c>
    </row>
    <row r="42" spans="1:9" x14ac:dyDescent="0.25">
      <c r="A42" s="6">
        <v>40398</v>
      </c>
      <c r="B42" s="21">
        <v>12.86</v>
      </c>
      <c r="C42" s="21">
        <v>14.24</v>
      </c>
      <c r="D42" s="21">
        <v>13.317</v>
      </c>
      <c r="E42" s="21">
        <v>1.38</v>
      </c>
      <c r="F42">
        <v>0</v>
      </c>
      <c r="G42">
        <v>0</v>
      </c>
      <c r="H42">
        <v>24</v>
      </c>
      <c r="I42" s="21">
        <v>1</v>
      </c>
    </row>
    <row r="43" spans="1:9" x14ac:dyDescent="0.25">
      <c r="A43" s="6">
        <v>40399</v>
      </c>
      <c r="B43" s="21">
        <v>12.7</v>
      </c>
      <c r="C43" s="21">
        <v>13.47</v>
      </c>
      <c r="D43" s="21">
        <v>12.988</v>
      </c>
      <c r="E43" s="21">
        <v>0.77</v>
      </c>
      <c r="F43">
        <v>0</v>
      </c>
      <c r="G43">
        <v>0</v>
      </c>
      <c r="H43">
        <v>24</v>
      </c>
      <c r="I43" s="21">
        <v>1</v>
      </c>
    </row>
    <row r="44" spans="1:9" x14ac:dyDescent="0.25">
      <c r="A44" s="6">
        <v>40400</v>
      </c>
      <c r="B44" s="21">
        <v>12.54</v>
      </c>
      <c r="C44" s="21">
        <v>13.47</v>
      </c>
      <c r="D44" s="21">
        <v>12.853</v>
      </c>
      <c r="E44" s="21">
        <v>0.93</v>
      </c>
      <c r="F44">
        <v>0</v>
      </c>
      <c r="G44">
        <v>0</v>
      </c>
      <c r="H44">
        <v>24</v>
      </c>
      <c r="I44" s="21">
        <v>1</v>
      </c>
    </row>
    <row r="45" spans="1:9" x14ac:dyDescent="0.25">
      <c r="A45" s="6">
        <v>40401</v>
      </c>
      <c r="B45" s="21">
        <v>12.7</v>
      </c>
      <c r="C45" s="21">
        <v>13.32</v>
      </c>
      <c r="D45" s="21">
        <v>12.898</v>
      </c>
      <c r="E45" s="21">
        <v>0.62</v>
      </c>
      <c r="F45">
        <v>0</v>
      </c>
      <c r="G45">
        <v>0</v>
      </c>
      <c r="H45">
        <v>24</v>
      </c>
      <c r="I45" s="21">
        <v>1</v>
      </c>
    </row>
    <row r="46" spans="1:9" x14ac:dyDescent="0.25">
      <c r="A46" s="6">
        <v>40402</v>
      </c>
      <c r="B46" s="21">
        <v>12.23</v>
      </c>
      <c r="C46" s="21">
        <v>14.39</v>
      </c>
      <c r="D46" s="21">
        <v>13.054</v>
      </c>
      <c r="E46" s="21">
        <v>2.16</v>
      </c>
      <c r="F46">
        <v>0</v>
      </c>
      <c r="G46">
        <v>0</v>
      </c>
      <c r="H46">
        <v>24</v>
      </c>
      <c r="I46" s="21">
        <v>1</v>
      </c>
    </row>
    <row r="47" spans="1:9" x14ac:dyDescent="0.25">
      <c r="A47" s="6">
        <v>40403</v>
      </c>
      <c r="B47" s="21">
        <v>12.23</v>
      </c>
      <c r="C47" s="21">
        <v>14.24</v>
      </c>
      <c r="D47" s="21">
        <v>13.039</v>
      </c>
      <c r="E47" s="21">
        <v>2.0099999999999998</v>
      </c>
      <c r="F47">
        <v>0</v>
      </c>
      <c r="G47">
        <v>0</v>
      </c>
      <c r="H47">
        <v>24</v>
      </c>
      <c r="I47" s="21">
        <v>1</v>
      </c>
    </row>
    <row r="48" spans="1:9" x14ac:dyDescent="0.25">
      <c r="A48" s="6">
        <v>40404</v>
      </c>
      <c r="B48" s="21">
        <v>12.39</v>
      </c>
      <c r="C48" s="21">
        <v>14.08</v>
      </c>
      <c r="D48" s="21">
        <v>12.968999999999999</v>
      </c>
      <c r="E48" s="21">
        <v>1.69</v>
      </c>
      <c r="F48">
        <v>0</v>
      </c>
      <c r="G48">
        <v>0</v>
      </c>
      <c r="H48">
        <v>24</v>
      </c>
      <c r="I48" s="21">
        <v>1</v>
      </c>
    </row>
    <row r="49" spans="1:9" x14ac:dyDescent="0.25">
      <c r="A49" s="6">
        <v>40405</v>
      </c>
      <c r="B49" s="21">
        <v>12.23</v>
      </c>
      <c r="C49" s="21">
        <v>13.93</v>
      </c>
      <c r="D49" s="21">
        <v>12.913</v>
      </c>
      <c r="E49" s="21">
        <v>1.7</v>
      </c>
      <c r="F49">
        <v>0</v>
      </c>
      <c r="G49">
        <v>0</v>
      </c>
      <c r="H49">
        <v>24</v>
      </c>
      <c r="I49" s="21">
        <v>1</v>
      </c>
    </row>
    <row r="50" spans="1:9" x14ac:dyDescent="0.25">
      <c r="A50" s="6">
        <v>40406</v>
      </c>
      <c r="B50" s="21">
        <v>12.54</v>
      </c>
      <c r="C50" s="21">
        <v>13.93</v>
      </c>
      <c r="D50" s="21">
        <v>13.071999999999999</v>
      </c>
      <c r="E50" s="21">
        <v>1.39</v>
      </c>
      <c r="F50">
        <v>0</v>
      </c>
      <c r="G50">
        <v>0</v>
      </c>
      <c r="H50">
        <v>24</v>
      </c>
      <c r="I50" s="21">
        <v>1</v>
      </c>
    </row>
    <row r="51" spans="1:9" x14ac:dyDescent="0.25">
      <c r="A51" s="6">
        <v>40407</v>
      </c>
      <c r="B51" s="21">
        <v>12.54</v>
      </c>
      <c r="C51" s="21">
        <v>13.32</v>
      </c>
      <c r="D51" s="21">
        <v>12.926</v>
      </c>
      <c r="E51" s="21">
        <v>0.78</v>
      </c>
      <c r="F51">
        <v>0</v>
      </c>
      <c r="G51">
        <v>0</v>
      </c>
      <c r="H51">
        <v>24</v>
      </c>
      <c r="I51" s="21">
        <v>1</v>
      </c>
    </row>
    <row r="52" spans="1:9" x14ac:dyDescent="0.25">
      <c r="A52" s="6">
        <v>40408</v>
      </c>
      <c r="B52" s="21">
        <v>12.7</v>
      </c>
      <c r="C52" s="21">
        <v>13.32</v>
      </c>
      <c r="D52" s="21">
        <v>12.981999999999999</v>
      </c>
      <c r="E52" s="21">
        <v>0.62</v>
      </c>
      <c r="F52">
        <v>0</v>
      </c>
      <c r="G52">
        <v>0</v>
      </c>
      <c r="H52">
        <v>24</v>
      </c>
      <c r="I52" s="21">
        <v>1</v>
      </c>
    </row>
    <row r="53" spans="1:9" x14ac:dyDescent="0.25">
      <c r="A53" s="6">
        <v>40409</v>
      </c>
      <c r="B53" s="21">
        <v>12.7</v>
      </c>
      <c r="C53" s="21">
        <v>14.55</v>
      </c>
      <c r="D53" s="21">
        <v>13.327</v>
      </c>
      <c r="E53" s="21">
        <v>1.85</v>
      </c>
      <c r="F53">
        <v>0</v>
      </c>
      <c r="G53">
        <v>0</v>
      </c>
      <c r="H53">
        <v>24</v>
      </c>
      <c r="I53" s="21">
        <v>1</v>
      </c>
    </row>
    <row r="54" spans="1:9" x14ac:dyDescent="0.25">
      <c r="A54" s="6">
        <v>40410</v>
      </c>
      <c r="B54" s="21">
        <v>12.7</v>
      </c>
      <c r="C54" s="21">
        <v>14.39</v>
      </c>
      <c r="D54" s="21">
        <v>13.314</v>
      </c>
      <c r="E54" s="21">
        <v>1.69</v>
      </c>
      <c r="F54">
        <v>0</v>
      </c>
      <c r="G54">
        <v>0</v>
      </c>
      <c r="H54">
        <v>24</v>
      </c>
      <c r="I54" s="21">
        <v>1</v>
      </c>
    </row>
    <row r="55" spans="1:9" x14ac:dyDescent="0.25">
      <c r="A55" s="6">
        <v>40411</v>
      </c>
      <c r="B55" s="21">
        <v>12.7</v>
      </c>
      <c r="C55" s="21">
        <v>13.16</v>
      </c>
      <c r="D55" s="21">
        <v>12.853</v>
      </c>
      <c r="E55" s="21">
        <v>0.46</v>
      </c>
      <c r="F55">
        <v>0</v>
      </c>
      <c r="G55">
        <v>0</v>
      </c>
      <c r="H55">
        <v>24</v>
      </c>
      <c r="I55" s="21">
        <v>1</v>
      </c>
    </row>
    <row r="56" spans="1:9" x14ac:dyDescent="0.25">
      <c r="A56" s="6">
        <v>40412</v>
      </c>
      <c r="B56" s="21">
        <v>12.39</v>
      </c>
      <c r="C56" s="21">
        <v>14.24</v>
      </c>
      <c r="D56" s="21">
        <v>13.108000000000001</v>
      </c>
      <c r="E56" s="21">
        <v>1.85</v>
      </c>
      <c r="F56">
        <v>0</v>
      </c>
      <c r="G56">
        <v>0</v>
      </c>
      <c r="H56">
        <v>24</v>
      </c>
      <c r="I56" s="21">
        <v>1</v>
      </c>
    </row>
    <row r="57" spans="1:9" x14ac:dyDescent="0.25">
      <c r="A57" s="6">
        <v>40413</v>
      </c>
      <c r="B57" s="21">
        <v>11.92</v>
      </c>
      <c r="C57" s="21">
        <v>14.55</v>
      </c>
      <c r="D57" s="21">
        <v>13.069000000000001</v>
      </c>
      <c r="E57" s="21">
        <v>2.63</v>
      </c>
      <c r="F57">
        <v>0</v>
      </c>
      <c r="G57">
        <v>0</v>
      </c>
      <c r="H57">
        <v>24</v>
      </c>
      <c r="I57" s="21">
        <v>1</v>
      </c>
    </row>
    <row r="58" spans="1:9" x14ac:dyDescent="0.25">
      <c r="A58" s="6">
        <v>40414</v>
      </c>
      <c r="B58" s="21">
        <v>12.39</v>
      </c>
      <c r="C58" s="21">
        <v>15.18</v>
      </c>
      <c r="D58" s="21">
        <v>13.532</v>
      </c>
      <c r="E58" s="21">
        <v>2.79</v>
      </c>
      <c r="F58">
        <v>0</v>
      </c>
      <c r="G58">
        <v>0</v>
      </c>
      <c r="H58">
        <v>21</v>
      </c>
      <c r="I58" s="21">
        <v>0.91200000000000003</v>
      </c>
    </row>
    <row r="59" spans="1:9" x14ac:dyDescent="0.25">
      <c r="A59" s="6">
        <v>40415</v>
      </c>
      <c r="B59" s="21">
        <v>12.86</v>
      </c>
      <c r="C59" s="21">
        <v>15.34</v>
      </c>
      <c r="D59" s="21">
        <v>13.785</v>
      </c>
      <c r="E59" s="21">
        <v>2.48</v>
      </c>
      <c r="F59">
        <v>0</v>
      </c>
      <c r="G59">
        <v>0</v>
      </c>
      <c r="H59">
        <v>21</v>
      </c>
      <c r="I59" s="21">
        <v>0.877</v>
      </c>
    </row>
    <row r="60" spans="1:9" x14ac:dyDescent="0.25">
      <c r="A60" s="6">
        <v>40416</v>
      </c>
      <c r="B60" s="21">
        <v>13.01</v>
      </c>
      <c r="C60" s="21">
        <v>14.24</v>
      </c>
      <c r="D60" s="21">
        <v>13.41</v>
      </c>
      <c r="E60" s="21">
        <v>1.23</v>
      </c>
      <c r="F60">
        <v>0</v>
      </c>
      <c r="G60">
        <v>0</v>
      </c>
      <c r="H60">
        <v>24</v>
      </c>
      <c r="I60" s="21">
        <v>1</v>
      </c>
    </row>
    <row r="61" spans="1:9" x14ac:dyDescent="0.25">
      <c r="A61" s="6">
        <v>40417</v>
      </c>
      <c r="B61" s="21">
        <v>12.08</v>
      </c>
      <c r="C61" s="21">
        <v>14.08</v>
      </c>
      <c r="D61" s="21">
        <v>12.952</v>
      </c>
      <c r="E61" s="21">
        <v>2</v>
      </c>
      <c r="F61">
        <v>0</v>
      </c>
      <c r="G61">
        <v>0</v>
      </c>
      <c r="H61">
        <v>24</v>
      </c>
      <c r="I61" s="21">
        <v>1</v>
      </c>
    </row>
    <row r="62" spans="1:9" x14ac:dyDescent="0.25">
      <c r="A62" s="6">
        <v>40418</v>
      </c>
      <c r="B62" s="21">
        <v>12.7</v>
      </c>
      <c r="C62" s="21">
        <v>13.62</v>
      </c>
      <c r="D62" s="21">
        <v>12.971</v>
      </c>
      <c r="E62" s="21">
        <v>0.92</v>
      </c>
      <c r="F62">
        <v>0</v>
      </c>
      <c r="G62">
        <v>0</v>
      </c>
      <c r="H62">
        <v>24</v>
      </c>
      <c r="I62" s="21">
        <v>1</v>
      </c>
    </row>
    <row r="63" spans="1:9" x14ac:dyDescent="0.25">
      <c r="A63" s="6">
        <v>40419</v>
      </c>
      <c r="B63" s="21">
        <v>11.77</v>
      </c>
      <c r="C63" s="21">
        <v>13.32</v>
      </c>
      <c r="D63" s="21">
        <v>12.526999999999999</v>
      </c>
      <c r="E63" s="21">
        <v>1.55</v>
      </c>
      <c r="F63">
        <v>0</v>
      </c>
      <c r="G63">
        <v>0</v>
      </c>
      <c r="H63">
        <v>24</v>
      </c>
      <c r="I63" s="21">
        <v>1</v>
      </c>
    </row>
    <row r="64" spans="1:9" x14ac:dyDescent="0.25">
      <c r="A64" s="6">
        <v>40420</v>
      </c>
      <c r="B64" s="21">
        <v>11.92</v>
      </c>
      <c r="C64" s="21">
        <v>12.86</v>
      </c>
      <c r="D64" s="21">
        <v>12.395</v>
      </c>
      <c r="E64" s="21">
        <v>0.94</v>
      </c>
      <c r="F64">
        <v>0</v>
      </c>
      <c r="G64">
        <v>0</v>
      </c>
      <c r="H64">
        <v>24</v>
      </c>
      <c r="I64" s="21">
        <v>1</v>
      </c>
    </row>
    <row r="65" spans="1:18" x14ac:dyDescent="0.25">
      <c r="A65" s="6">
        <v>40421</v>
      </c>
      <c r="B65" s="21">
        <v>12.23</v>
      </c>
      <c r="C65" s="21">
        <v>14.08</v>
      </c>
      <c r="D65" s="21">
        <v>12.901999999999999</v>
      </c>
      <c r="E65" s="21">
        <v>1.85</v>
      </c>
      <c r="F65">
        <v>0</v>
      </c>
      <c r="G65">
        <v>0</v>
      </c>
      <c r="H65">
        <v>24</v>
      </c>
      <c r="I65" s="21">
        <v>0.95799999999999996</v>
      </c>
    </row>
    <row r="67" spans="1:18" x14ac:dyDescent="0.25">
      <c r="F67" s="7" t="s">
        <v>15</v>
      </c>
      <c r="G67" s="8">
        <f>SUM(G4:G65)</f>
        <v>0</v>
      </c>
      <c r="H67" s="7" t="s">
        <v>15</v>
      </c>
      <c r="I67" s="8">
        <f>SUM(I4:I65)</f>
        <v>61.747</v>
      </c>
    </row>
    <row r="68" spans="1:18" x14ac:dyDescent="0.25">
      <c r="D68" s="1" t="s">
        <v>16</v>
      </c>
    </row>
    <row r="69" spans="1:18" x14ac:dyDescent="0.25">
      <c r="A69" s="9" t="s">
        <v>17</v>
      </c>
      <c r="B69" s="10">
        <f>MIN(B4:B65)</f>
        <v>10.54</v>
      </c>
      <c r="C69" s="11" t="s">
        <v>18</v>
      </c>
      <c r="D69" s="63">
        <v>40360.291666666664</v>
      </c>
      <c r="E69" s="63">
        <v>40360.333333333336</v>
      </c>
      <c r="F69" s="63">
        <v>40360.375</v>
      </c>
      <c r="G69" s="17"/>
      <c r="H69" s="18"/>
      <c r="I69" s="18"/>
      <c r="J69" s="14"/>
    </row>
    <row r="70" spans="1:18" x14ac:dyDescent="0.25">
      <c r="A70" s="9" t="s">
        <v>19</v>
      </c>
      <c r="B70" s="10">
        <f>MAX(C4:C65)</f>
        <v>15.34</v>
      </c>
      <c r="C70" s="11" t="s">
        <v>18</v>
      </c>
      <c r="D70" s="63">
        <v>40415.708333333336</v>
      </c>
      <c r="E70" s="59"/>
      <c r="F70" s="59"/>
      <c r="G70" s="18"/>
      <c r="H70" s="18"/>
      <c r="I70" s="18"/>
      <c r="J70" s="14"/>
    </row>
    <row r="71" spans="1:18" x14ac:dyDescent="0.25">
      <c r="A71" s="9" t="s">
        <v>20</v>
      </c>
      <c r="B71" s="10">
        <f>AVERAGE(D4:D65)</f>
        <v>12.935403225806446</v>
      </c>
      <c r="C71" s="11" t="s">
        <v>18</v>
      </c>
      <c r="D71" s="59"/>
      <c r="E71" s="59"/>
      <c r="F71" s="59"/>
      <c r="G71" s="17"/>
      <c r="H71" s="18"/>
      <c r="I71" s="18"/>
    </row>
    <row r="72" spans="1:18" x14ac:dyDescent="0.25">
      <c r="A72" s="9" t="s">
        <v>21</v>
      </c>
      <c r="B72" s="10">
        <f>MAX(E4:E65)</f>
        <v>2.79</v>
      </c>
      <c r="C72" s="11" t="s">
        <v>18</v>
      </c>
      <c r="D72" s="66">
        <v>40363</v>
      </c>
      <c r="E72" s="66">
        <v>40414</v>
      </c>
      <c r="F72" s="19"/>
      <c r="G72" s="19"/>
      <c r="H72" s="19"/>
      <c r="I72" s="19"/>
      <c r="J72" s="14"/>
      <c r="K72" s="19"/>
      <c r="L72" s="19"/>
      <c r="M72" s="19"/>
      <c r="N72" s="19"/>
      <c r="O72" s="19"/>
      <c r="P72" s="19"/>
      <c r="Q72" s="19"/>
      <c r="R72" s="19"/>
    </row>
    <row r="73" spans="1:18" x14ac:dyDescent="0.25">
      <c r="A73" s="9" t="s">
        <v>22</v>
      </c>
      <c r="B73" s="10">
        <f>MIN(E4:E65)</f>
        <v>0.46</v>
      </c>
      <c r="C73" s="11" t="s">
        <v>18</v>
      </c>
      <c r="D73" s="66">
        <v>40411</v>
      </c>
      <c r="E73" s="66"/>
      <c r="F73" s="19"/>
      <c r="G73" s="19"/>
      <c r="H73" s="19"/>
      <c r="I73" s="19"/>
      <c r="J73" s="14"/>
      <c r="K73" s="19"/>
      <c r="L73" s="19"/>
      <c r="M73" s="19"/>
      <c r="N73" s="19"/>
      <c r="O73" s="19"/>
      <c r="P73" s="19"/>
      <c r="Q73" s="19"/>
    </row>
    <row r="74" spans="1:18" x14ac:dyDescent="0.25">
      <c r="A74" s="9" t="s">
        <v>23</v>
      </c>
      <c r="B74" s="10">
        <f>SUM(G4:G65)</f>
        <v>0</v>
      </c>
      <c r="C74" s="9" t="s">
        <v>24</v>
      </c>
      <c r="D74" s="60"/>
      <c r="E74" s="60"/>
      <c r="F74" s="60"/>
      <c r="G74" s="12"/>
      <c r="H74" s="12"/>
      <c r="I74" s="12"/>
    </row>
    <row r="75" spans="1:18" x14ac:dyDescent="0.25">
      <c r="A75" s="9" t="s">
        <v>25</v>
      </c>
      <c r="B75" s="10">
        <f>SUM(I4:I65)</f>
        <v>61.747</v>
      </c>
      <c r="C75" s="9" t="s">
        <v>24</v>
      </c>
      <c r="D75" s="60"/>
      <c r="E75" s="60"/>
      <c r="F75" s="60"/>
      <c r="G75" s="12"/>
      <c r="H75" s="12"/>
      <c r="I75" s="12"/>
    </row>
    <row r="78" spans="1:18" x14ac:dyDescent="0.25">
      <c r="B78" s="3"/>
    </row>
  </sheetData>
  <autoFilter ref="A3:I3">
    <sortState ref="A4:I65">
      <sortCondition ref="A3"/>
    </sortState>
  </autoFilter>
  <mergeCells count="1">
    <mergeCell ref="A1:D1"/>
  </mergeCells>
  <pageMargins left="0.4" right="0.4" top="0.5" bottom="0.8" header="0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Q3"/>
  <sheetViews>
    <sheetView zoomScaleNormal="100" workbookViewId="0">
      <selection activeCell="M1" sqref="M1"/>
    </sheetView>
  </sheetViews>
  <sheetFormatPr defaultRowHeight="15" x14ac:dyDescent="0.25"/>
  <sheetData>
    <row r="1" spans="6:17" x14ac:dyDescent="0.25">
      <c r="F1" t="str">
        <f>StatSummary!B3&amp;RIGHT(StatSummary!A1,2)&amp;"w"&amp;StatSummary!B6</f>
        <v>lmc10w2</v>
      </c>
      <c r="G1" t="str">
        <f>$F$1&amp;" - Daily Stream Temperature"</f>
        <v>lmc10w2 - Daily Stream Temperature</v>
      </c>
      <c r="L1" t="str">
        <f>StatSummary!$B$4</f>
        <v>Water</v>
      </c>
    </row>
    <row r="2" spans="6:17" x14ac:dyDescent="0.25">
      <c r="G2" t="str">
        <f>$F$1&amp;" - Diurnal Range"</f>
        <v>lmc10w2 - Diurnal Range</v>
      </c>
      <c r="L2" t="s">
        <v>124</v>
      </c>
      <c r="O2" s="26"/>
      <c r="P2" s="26"/>
      <c r="Q2" s="26"/>
    </row>
    <row r="3" spans="6:17" x14ac:dyDescent="0.25">
      <c r="G3" t="str">
        <f>$F$1&amp;" - MWMT and MWAT"</f>
        <v>lmc10w2 - MWMT and MWAT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6" max="6" width="10.7109375" bestFit="1" customWidth="1"/>
    <col min="7" max="7" width="10.140625" customWidth="1"/>
    <col min="8" max="8" width="8.85546875" customWidth="1"/>
  </cols>
  <sheetData>
    <row r="1" spans="1:8" x14ac:dyDescent="0.25">
      <c r="A1" t="s">
        <v>26</v>
      </c>
      <c r="B1" t="s">
        <v>28</v>
      </c>
      <c r="D1" s="1" t="s">
        <v>30</v>
      </c>
    </row>
    <row r="2" spans="1:8" x14ac:dyDescent="0.25">
      <c r="A2" t="s">
        <v>142</v>
      </c>
      <c r="B2" t="s">
        <v>145</v>
      </c>
    </row>
    <row r="3" spans="1:8" x14ac:dyDescent="0.25">
      <c r="A3" t="s">
        <v>27</v>
      </c>
      <c r="B3" t="s">
        <v>29</v>
      </c>
      <c r="F3" s="13" t="s">
        <v>31</v>
      </c>
    </row>
    <row r="4" spans="1:8" x14ac:dyDescent="0.25">
      <c r="A4" s="6">
        <v>40360</v>
      </c>
      <c r="D4" s="5" t="s">
        <v>32</v>
      </c>
      <c r="E4" s="20">
        <f>MAX(B4:B65)</f>
        <v>13.295714285714199</v>
      </c>
      <c r="F4" s="6">
        <v>40376</v>
      </c>
      <c r="G4" s="6"/>
      <c r="H4" s="4"/>
    </row>
    <row r="5" spans="1:8" x14ac:dyDescent="0.25">
      <c r="A5" s="6">
        <v>40361</v>
      </c>
      <c r="F5" s="6">
        <v>40377</v>
      </c>
      <c r="G5" s="6"/>
    </row>
    <row r="6" spans="1:8" x14ac:dyDescent="0.25">
      <c r="A6" s="6">
        <v>40362</v>
      </c>
      <c r="F6" s="6">
        <v>40379</v>
      </c>
      <c r="G6" s="6"/>
    </row>
    <row r="7" spans="1:8" x14ac:dyDescent="0.25">
      <c r="A7" s="6">
        <v>40363</v>
      </c>
      <c r="F7" s="6">
        <v>40415</v>
      </c>
      <c r="G7" s="6"/>
    </row>
    <row r="8" spans="1:8" x14ac:dyDescent="0.25">
      <c r="A8" s="6">
        <v>40364</v>
      </c>
      <c r="F8" s="6">
        <v>40416</v>
      </c>
      <c r="G8" s="6"/>
    </row>
    <row r="9" spans="1:8" x14ac:dyDescent="0.25">
      <c r="A9" s="6">
        <v>40365</v>
      </c>
      <c r="F9" s="6">
        <v>40418</v>
      </c>
      <c r="G9" s="6"/>
    </row>
    <row r="10" spans="1:8" x14ac:dyDescent="0.25">
      <c r="A10" s="6">
        <v>40366</v>
      </c>
      <c r="B10" s="21">
        <v>12.154017857142801</v>
      </c>
      <c r="F10" s="2"/>
    </row>
    <row r="11" spans="1:8" x14ac:dyDescent="0.25">
      <c r="A11" s="6">
        <v>40367</v>
      </c>
      <c r="B11" s="21">
        <v>12.2972321428571</v>
      </c>
    </row>
    <row r="12" spans="1:8" x14ac:dyDescent="0.25">
      <c r="A12" s="6">
        <v>40368</v>
      </c>
      <c r="B12" s="21">
        <v>12.421458333333399</v>
      </c>
    </row>
    <row r="13" spans="1:8" x14ac:dyDescent="0.25">
      <c r="A13" s="6">
        <v>40369</v>
      </c>
      <c r="B13" s="21">
        <v>12.5632738095238</v>
      </c>
    </row>
    <row r="14" spans="1:8" x14ac:dyDescent="0.25">
      <c r="A14" s="6">
        <v>40370</v>
      </c>
      <c r="B14" s="21">
        <v>12.747113095238101</v>
      </c>
    </row>
    <row r="15" spans="1:8" x14ac:dyDescent="0.25">
      <c r="A15" s="6">
        <v>40371</v>
      </c>
      <c r="B15" s="21">
        <v>12.874642857142801</v>
      </c>
    </row>
    <row r="16" spans="1:8" x14ac:dyDescent="0.25">
      <c r="A16" s="6">
        <v>40372</v>
      </c>
      <c r="B16" s="21">
        <v>12.947023809523699</v>
      </c>
    </row>
    <row r="17" spans="1:2" x14ac:dyDescent="0.25">
      <c r="A17" s="6">
        <v>40373</v>
      </c>
      <c r="B17" s="21">
        <v>13.029553571428499</v>
      </c>
    </row>
    <row r="18" spans="1:2" x14ac:dyDescent="0.25">
      <c r="A18" s="6">
        <v>40374</v>
      </c>
      <c r="B18" s="21">
        <v>13.150625</v>
      </c>
    </row>
    <row r="19" spans="1:2" x14ac:dyDescent="0.25">
      <c r="A19" s="6">
        <v>40375</v>
      </c>
      <c r="B19" s="21">
        <v>13.232857142857</v>
      </c>
    </row>
    <row r="20" spans="1:2" x14ac:dyDescent="0.25">
      <c r="A20" s="6">
        <v>40376</v>
      </c>
      <c r="B20" s="21">
        <v>13.2947619047617</v>
      </c>
    </row>
    <row r="21" spans="1:2" x14ac:dyDescent="0.25">
      <c r="A21" s="6">
        <v>40377</v>
      </c>
      <c r="B21" s="21">
        <v>13.256636904761599</v>
      </c>
    </row>
    <row r="22" spans="1:2" x14ac:dyDescent="0.25">
      <c r="A22" s="6">
        <v>40378</v>
      </c>
      <c r="B22" s="21">
        <v>13.2373214285711</v>
      </c>
    </row>
    <row r="23" spans="1:2" x14ac:dyDescent="0.25">
      <c r="A23" s="6">
        <v>40379</v>
      </c>
      <c r="B23" s="21">
        <v>13.2505357142853</v>
      </c>
    </row>
    <row r="24" spans="1:2" x14ac:dyDescent="0.25">
      <c r="A24" s="6">
        <v>40380</v>
      </c>
      <c r="B24" s="21">
        <v>13.215773809523499</v>
      </c>
    </row>
    <row r="25" spans="1:2" x14ac:dyDescent="0.25">
      <c r="A25" s="6">
        <v>40381</v>
      </c>
      <c r="B25" s="21">
        <v>13.168601190475901</v>
      </c>
    </row>
    <row r="26" spans="1:2" x14ac:dyDescent="0.25">
      <c r="A26" s="6">
        <v>40382</v>
      </c>
      <c r="B26" s="21">
        <v>13.104851190475999</v>
      </c>
    </row>
    <row r="27" spans="1:2" x14ac:dyDescent="0.25">
      <c r="A27" s="6">
        <v>40383</v>
      </c>
      <c r="B27" s="21">
        <v>13.052678571428499</v>
      </c>
    </row>
    <row r="28" spans="1:2" x14ac:dyDescent="0.25">
      <c r="A28" s="6">
        <v>40384</v>
      </c>
      <c r="B28" s="21">
        <v>13.0446428571429</v>
      </c>
    </row>
    <row r="29" spans="1:2" x14ac:dyDescent="0.25">
      <c r="A29" s="6">
        <v>40385</v>
      </c>
      <c r="B29" s="21">
        <v>13.018720238095399</v>
      </c>
    </row>
    <row r="30" spans="1:2" x14ac:dyDescent="0.25">
      <c r="A30" s="6">
        <v>40386</v>
      </c>
      <c r="B30" s="21">
        <v>12.9571130952383</v>
      </c>
    </row>
    <row r="31" spans="1:2" x14ac:dyDescent="0.25">
      <c r="A31" s="6">
        <v>40387</v>
      </c>
      <c r="B31" s="21">
        <v>12.945654761904899</v>
      </c>
    </row>
    <row r="32" spans="1:2" x14ac:dyDescent="0.25">
      <c r="A32" s="6">
        <v>40388</v>
      </c>
      <c r="B32" s="21">
        <v>12.914940476190599</v>
      </c>
    </row>
    <row r="33" spans="1:2" x14ac:dyDescent="0.25">
      <c r="A33" s="6">
        <v>40389</v>
      </c>
      <c r="B33" s="21">
        <v>12.841130952380899</v>
      </c>
    </row>
    <row r="34" spans="1:2" x14ac:dyDescent="0.25">
      <c r="A34" s="6">
        <v>40390</v>
      </c>
      <c r="B34" s="21">
        <v>12.816815476190399</v>
      </c>
    </row>
    <row r="35" spans="1:2" x14ac:dyDescent="0.25">
      <c r="A35" s="6">
        <v>40391</v>
      </c>
      <c r="B35" s="21">
        <v>12.8355654761904</v>
      </c>
    </row>
    <row r="36" spans="1:2" x14ac:dyDescent="0.25">
      <c r="A36" s="6">
        <v>40392</v>
      </c>
      <c r="B36" s="21">
        <v>12.851398809523699</v>
      </c>
    </row>
    <row r="37" spans="1:2" x14ac:dyDescent="0.25">
      <c r="A37" s="6">
        <v>40393</v>
      </c>
      <c r="B37" s="21">
        <v>12.9240773809522</v>
      </c>
    </row>
    <row r="38" spans="1:2" x14ac:dyDescent="0.25">
      <c r="A38" s="6">
        <v>40394</v>
      </c>
      <c r="B38" s="21">
        <v>12.9280357142857</v>
      </c>
    </row>
    <row r="39" spans="1:2" x14ac:dyDescent="0.25">
      <c r="A39" s="6">
        <v>40395</v>
      </c>
      <c r="B39" s="21">
        <v>12.9019047619049</v>
      </c>
    </row>
    <row r="40" spans="1:2" x14ac:dyDescent="0.25">
      <c r="A40" s="6">
        <v>40396</v>
      </c>
      <c r="B40" s="21">
        <v>12.9616071428574</v>
      </c>
    </row>
    <row r="41" spans="1:2" x14ac:dyDescent="0.25">
      <c r="A41" s="6">
        <v>40397</v>
      </c>
      <c r="B41" s="21">
        <v>13.0067559523814</v>
      </c>
    </row>
    <row r="42" spans="1:2" x14ac:dyDescent="0.25">
      <c r="A42" s="6">
        <v>40398</v>
      </c>
      <c r="B42" s="21">
        <v>13.0237797619052</v>
      </c>
    </row>
    <row r="43" spans="1:2" x14ac:dyDescent="0.25">
      <c r="A43" s="6">
        <v>40399</v>
      </c>
      <c r="B43" s="21">
        <v>13.009196428571901</v>
      </c>
    </row>
    <row r="44" spans="1:2" x14ac:dyDescent="0.25">
      <c r="A44" s="6">
        <v>40400</v>
      </c>
      <c r="B44" s="21">
        <v>12.976547619048199</v>
      </c>
    </row>
    <row r="45" spans="1:2" x14ac:dyDescent="0.25">
      <c r="A45" s="6">
        <v>40401</v>
      </c>
      <c r="B45" s="21">
        <v>12.9975000000005</v>
      </c>
    </row>
    <row r="46" spans="1:2" x14ac:dyDescent="0.25">
      <c r="A46" s="6">
        <v>40402</v>
      </c>
      <c r="B46" s="21">
        <v>13.041547619048</v>
      </c>
    </row>
    <row r="47" spans="1:2" x14ac:dyDescent="0.25">
      <c r="A47" s="6">
        <v>40403</v>
      </c>
      <c r="B47" s="21">
        <v>13.0475000000003</v>
      </c>
    </row>
    <row r="48" spans="1:2" x14ac:dyDescent="0.25">
      <c r="A48" s="6">
        <v>40404</v>
      </c>
      <c r="B48" s="21">
        <v>13.016785714285801</v>
      </c>
    </row>
    <row r="49" spans="1:2" x14ac:dyDescent="0.25">
      <c r="A49" s="6">
        <v>40405</v>
      </c>
      <c r="B49" s="21">
        <v>12.959047619047601</v>
      </c>
    </row>
    <row r="50" spans="1:2" x14ac:dyDescent="0.25">
      <c r="A50" s="6">
        <v>40406</v>
      </c>
      <c r="B50" s="21">
        <v>12.971160714285601</v>
      </c>
    </row>
    <row r="51" spans="1:2" x14ac:dyDescent="0.25">
      <c r="A51" s="6">
        <v>40407</v>
      </c>
      <c r="B51" s="21">
        <v>12.981517857142601</v>
      </c>
    </row>
    <row r="52" spans="1:2" x14ac:dyDescent="0.25">
      <c r="A52" s="6">
        <v>40408</v>
      </c>
      <c r="B52" s="21">
        <v>12.9935119047617</v>
      </c>
    </row>
    <row r="53" spans="1:2" x14ac:dyDescent="0.25">
      <c r="A53" s="6">
        <v>40409</v>
      </c>
      <c r="B53" s="21">
        <v>13.0324999999997</v>
      </c>
    </row>
    <row r="54" spans="1:2" x14ac:dyDescent="0.25">
      <c r="A54" s="6">
        <v>40410</v>
      </c>
      <c r="B54" s="21">
        <v>13.0717857142853</v>
      </c>
    </row>
    <row r="55" spans="1:2" x14ac:dyDescent="0.25">
      <c r="A55" s="6">
        <v>40411</v>
      </c>
      <c r="B55" s="21">
        <v>13.0551785714283</v>
      </c>
    </row>
    <row r="56" spans="1:2" x14ac:dyDescent="0.25">
      <c r="A56" s="6">
        <v>40412</v>
      </c>
      <c r="B56" s="21">
        <v>13.083095238095099</v>
      </c>
    </row>
    <row r="57" spans="1:2" x14ac:dyDescent="0.25">
      <c r="A57" s="6">
        <v>40413</v>
      </c>
      <c r="B57" s="21">
        <v>13.0825892857141</v>
      </c>
    </row>
    <row r="58" spans="1:2" x14ac:dyDescent="0.25">
      <c r="A58" s="6">
        <v>40414</v>
      </c>
      <c r="B58" s="21">
        <v>13.169136904761899</v>
      </c>
    </row>
    <row r="59" spans="1:2" x14ac:dyDescent="0.25">
      <c r="A59" s="6">
        <v>40415</v>
      </c>
      <c r="B59" s="21">
        <v>13.283869047619</v>
      </c>
    </row>
    <row r="60" spans="1:2" x14ac:dyDescent="0.25">
      <c r="A60" s="6">
        <v>40416</v>
      </c>
      <c r="B60" s="21">
        <v>13.295714285714199</v>
      </c>
    </row>
    <row r="61" spans="1:2" x14ac:dyDescent="0.25">
      <c r="A61" s="6">
        <v>40417</v>
      </c>
      <c r="B61" s="21">
        <v>13.2440773809523</v>
      </c>
    </row>
    <row r="62" spans="1:2" x14ac:dyDescent="0.25">
      <c r="A62" s="6">
        <v>40418</v>
      </c>
      <c r="B62" s="21">
        <v>13.261071428571301</v>
      </c>
    </row>
    <row r="63" spans="1:2" x14ac:dyDescent="0.25">
      <c r="A63" s="6">
        <v>40419</v>
      </c>
      <c r="B63" s="21">
        <v>13.178124999999801</v>
      </c>
    </row>
    <row r="64" spans="1:2" x14ac:dyDescent="0.25">
      <c r="A64" s="6">
        <v>40420</v>
      </c>
      <c r="B64" s="21">
        <v>13.081904761904701</v>
      </c>
    </row>
    <row r="65" spans="1:2" x14ac:dyDescent="0.25">
      <c r="A65" s="6">
        <v>40421</v>
      </c>
      <c r="B65" s="21">
        <v>12.9918840579709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6" max="6" width="10.7109375" bestFit="1" customWidth="1"/>
    <col min="7" max="7" width="9.140625" customWidth="1"/>
  </cols>
  <sheetData>
    <row r="1" spans="1:7" x14ac:dyDescent="0.25">
      <c r="A1" t="s">
        <v>26</v>
      </c>
      <c r="B1" t="s">
        <v>28</v>
      </c>
      <c r="D1" s="1" t="s">
        <v>33</v>
      </c>
    </row>
    <row r="2" spans="1:7" x14ac:dyDescent="0.25">
      <c r="A2" t="s">
        <v>142</v>
      </c>
      <c r="B2" t="s">
        <v>146</v>
      </c>
    </row>
    <row r="3" spans="1:7" x14ac:dyDescent="0.25">
      <c r="A3" t="s">
        <v>27</v>
      </c>
      <c r="B3" t="s">
        <v>29</v>
      </c>
      <c r="F3" s="13" t="s">
        <v>31</v>
      </c>
    </row>
    <row r="4" spans="1:7" x14ac:dyDescent="0.25">
      <c r="A4" s="6">
        <v>40360</v>
      </c>
      <c r="D4" s="7" t="s">
        <v>32</v>
      </c>
      <c r="E4" s="20">
        <f>MAX(B4:B65)</f>
        <v>14.5971428571429</v>
      </c>
      <c r="F4" s="6">
        <v>40376</v>
      </c>
      <c r="G4" s="38"/>
    </row>
    <row r="5" spans="1:7" x14ac:dyDescent="0.25">
      <c r="A5" s="6">
        <v>40361</v>
      </c>
      <c r="F5" s="6"/>
    </row>
    <row r="6" spans="1:7" x14ac:dyDescent="0.25">
      <c r="A6" s="6">
        <v>40362</v>
      </c>
      <c r="F6" s="24"/>
    </row>
    <row r="7" spans="1:7" x14ac:dyDescent="0.25">
      <c r="A7" s="6">
        <v>40363</v>
      </c>
      <c r="F7" s="24"/>
    </row>
    <row r="8" spans="1:7" x14ac:dyDescent="0.25">
      <c r="A8" s="6">
        <v>40364</v>
      </c>
      <c r="F8" s="24"/>
    </row>
    <row r="9" spans="1:7" x14ac:dyDescent="0.25">
      <c r="A9" s="6">
        <v>40365</v>
      </c>
      <c r="F9" s="24"/>
    </row>
    <row r="10" spans="1:7" x14ac:dyDescent="0.25">
      <c r="A10" s="6">
        <v>40366</v>
      </c>
      <c r="B10" s="21">
        <v>13.4714285714286</v>
      </c>
      <c r="F10" s="2"/>
    </row>
    <row r="11" spans="1:7" x14ac:dyDescent="0.25">
      <c r="A11" s="6">
        <v>40367</v>
      </c>
      <c r="B11" s="21">
        <v>13.602857142857101</v>
      </c>
    </row>
    <row r="12" spans="1:7" x14ac:dyDescent="0.25">
      <c r="A12" s="6">
        <v>40368</v>
      </c>
      <c r="B12" s="21">
        <v>13.734285714285701</v>
      </c>
    </row>
    <row r="13" spans="1:7" x14ac:dyDescent="0.25">
      <c r="A13" s="6">
        <v>40369</v>
      </c>
      <c r="B13" s="21">
        <v>13.865714285714301</v>
      </c>
    </row>
    <row r="14" spans="1:7" x14ac:dyDescent="0.25">
      <c r="A14" s="6">
        <v>40370</v>
      </c>
      <c r="B14" s="21">
        <v>14.021428571428601</v>
      </c>
    </row>
    <row r="15" spans="1:7" x14ac:dyDescent="0.25">
      <c r="A15" s="6">
        <v>40371</v>
      </c>
      <c r="B15" s="21">
        <v>14.1314285714286</v>
      </c>
    </row>
    <row r="16" spans="1:7" x14ac:dyDescent="0.25">
      <c r="A16" s="6">
        <v>40372</v>
      </c>
      <c r="B16" s="21">
        <v>14.1742857142857</v>
      </c>
    </row>
    <row r="17" spans="1:2" x14ac:dyDescent="0.25">
      <c r="A17" s="6">
        <v>40373</v>
      </c>
      <c r="B17" s="21">
        <v>14.2842857142857</v>
      </c>
    </row>
    <row r="18" spans="1:2" x14ac:dyDescent="0.25">
      <c r="A18" s="6">
        <v>40374</v>
      </c>
      <c r="B18" s="21">
        <v>14.44</v>
      </c>
    </row>
    <row r="19" spans="1:2" x14ac:dyDescent="0.25">
      <c r="A19" s="6">
        <v>40375</v>
      </c>
      <c r="B19" s="21">
        <v>14.53</v>
      </c>
    </row>
    <row r="20" spans="1:2" x14ac:dyDescent="0.25">
      <c r="A20" s="6">
        <v>40376</v>
      </c>
      <c r="B20" s="21">
        <v>14.5971428571429</v>
      </c>
    </row>
    <row r="21" spans="1:2" x14ac:dyDescent="0.25">
      <c r="A21" s="6">
        <v>40377</v>
      </c>
      <c r="B21" s="21">
        <v>14.507142857142901</v>
      </c>
    </row>
    <row r="22" spans="1:2" x14ac:dyDescent="0.25">
      <c r="A22" s="6">
        <v>40378</v>
      </c>
      <c r="B22" s="21">
        <v>14.484285714285701</v>
      </c>
    </row>
    <row r="23" spans="1:2" x14ac:dyDescent="0.25">
      <c r="A23" s="6">
        <v>40379</v>
      </c>
      <c r="B23" s="21">
        <v>14.507142857142901</v>
      </c>
    </row>
    <row r="24" spans="1:2" x14ac:dyDescent="0.25">
      <c r="A24" s="6">
        <v>40380</v>
      </c>
      <c r="B24" s="21">
        <v>14.441428571428601</v>
      </c>
    </row>
    <row r="25" spans="1:2" x14ac:dyDescent="0.25">
      <c r="A25" s="6">
        <v>40381</v>
      </c>
      <c r="B25" s="21">
        <v>14.3957142857143</v>
      </c>
    </row>
    <row r="26" spans="1:2" x14ac:dyDescent="0.25">
      <c r="A26" s="6">
        <v>40382</v>
      </c>
      <c r="B26" s="21">
        <v>14.327142857142899</v>
      </c>
    </row>
    <row r="27" spans="1:2" x14ac:dyDescent="0.25">
      <c r="A27" s="6">
        <v>40383</v>
      </c>
      <c r="B27" s="21">
        <v>14.2814285714286</v>
      </c>
    </row>
    <row r="28" spans="1:2" x14ac:dyDescent="0.25">
      <c r="A28" s="6">
        <v>40384</v>
      </c>
      <c r="B28" s="21">
        <v>14.3257142857143</v>
      </c>
    </row>
    <row r="29" spans="1:2" x14ac:dyDescent="0.25">
      <c r="A29" s="6">
        <v>40385</v>
      </c>
      <c r="B29" s="21">
        <v>14.26</v>
      </c>
    </row>
    <row r="30" spans="1:2" x14ac:dyDescent="0.25">
      <c r="A30" s="6">
        <v>40386</v>
      </c>
      <c r="B30" s="21">
        <v>14.0628571428571</v>
      </c>
    </row>
    <row r="31" spans="1:2" x14ac:dyDescent="0.25">
      <c r="A31" s="6">
        <v>40387</v>
      </c>
      <c r="B31" s="21">
        <v>14.0414285714286</v>
      </c>
    </row>
    <row r="32" spans="1:2" x14ac:dyDescent="0.25">
      <c r="A32" s="6">
        <v>40388</v>
      </c>
      <c r="B32" s="21">
        <v>13.997142857142901</v>
      </c>
    </row>
    <row r="33" spans="1:2" x14ac:dyDescent="0.25">
      <c r="A33" s="6">
        <v>40389</v>
      </c>
      <c r="B33" s="21">
        <v>13.8</v>
      </c>
    </row>
    <row r="34" spans="1:2" x14ac:dyDescent="0.25">
      <c r="A34" s="6">
        <v>40390</v>
      </c>
      <c r="B34" s="21">
        <v>13.734285714285701</v>
      </c>
    </row>
    <row r="35" spans="1:2" x14ac:dyDescent="0.25">
      <c r="A35" s="6">
        <v>40391</v>
      </c>
      <c r="B35" s="21">
        <v>13.757142857142901</v>
      </c>
    </row>
    <row r="36" spans="1:2" x14ac:dyDescent="0.25">
      <c r="A36" s="6">
        <v>40392</v>
      </c>
      <c r="B36" s="21">
        <v>13.757142857142901</v>
      </c>
    </row>
    <row r="37" spans="1:2" x14ac:dyDescent="0.25">
      <c r="A37" s="6">
        <v>40393</v>
      </c>
      <c r="B37" s="21">
        <v>13.91</v>
      </c>
    </row>
    <row r="38" spans="1:2" x14ac:dyDescent="0.25">
      <c r="A38" s="6">
        <v>40394</v>
      </c>
      <c r="B38" s="21">
        <v>13.8214285714286</v>
      </c>
    </row>
    <row r="39" spans="1:2" x14ac:dyDescent="0.25">
      <c r="A39" s="6">
        <v>40395</v>
      </c>
      <c r="B39" s="21">
        <v>13.7557142857143</v>
      </c>
    </row>
    <row r="40" spans="1:2" x14ac:dyDescent="0.25">
      <c r="A40" s="6">
        <v>40396</v>
      </c>
      <c r="B40" s="21">
        <v>13.931428571428601</v>
      </c>
    </row>
    <row r="41" spans="1:2" x14ac:dyDescent="0.25">
      <c r="A41" s="6">
        <v>40397</v>
      </c>
      <c r="B41" s="21">
        <v>13.997142857142901</v>
      </c>
    </row>
    <row r="42" spans="1:2" x14ac:dyDescent="0.25">
      <c r="A42" s="6">
        <v>40398</v>
      </c>
      <c r="B42" s="21">
        <v>13.9528571428571</v>
      </c>
    </row>
    <row r="43" spans="1:2" x14ac:dyDescent="0.25">
      <c r="A43" s="6">
        <v>40399</v>
      </c>
      <c r="B43" s="21">
        <v>13.8871428571429</v>
      </c>
    </row>
    <row r="44" spans="1:2" x14ac:dyDescent="0.25">
      <c r="A44" s="6">
        <v>40400</v>
      </c>
      <c r="B44" s="21">
        <v>13.8214285714286</v>
      </c>
    </row>
    <row r="45" spans="1:2" x14ac:dyDescent="0.25">
      <c r="A45" s="6">
        <v>40401</v>
      </c>
      <c r="B45" s="21">
        <v>13.8442857142857</v>
      </c>
    </row>
    <row r="46" spans="1:2" x14ac:dyDescent="0.25">
      <c r="A46" s="6">
        <v>40402</v>
      </c>
      <c r="B46" s="21">
        <v>13.931428571428601</v>
      </c>
    </row>
    <row r="47" spans="1:2" x14ac:dyDescent="0.25">
      <c r="A47" s="6">
        <v>40403</v>
      </c>
      <c r="B47" s="21">
        <v>13.931428571428601</v>
      </c>
    </row>
    <row r="48" spans="1:2" x14ac:dyDescent="0.25">
      <c r="A48" s="6">
        <v>40404</v>
      </c>
      <c r="B48" s="21">
        <v>13.8871428571429</v>
      </c>
    </row>
    <row r="49" spans="1:2" x14ac:dyDescent="0.25">
      <c r="A49" s="6">
        <v>40405</v>
      </c>
      <c r="B49" s="21">
        <v>13.842857142857101</v>
      </c>
    </row>
    <row r="50" spans="1:2" x14ac:dyDescent="0.25">
      <c r="A50" s="6">
        <v>40406</v>
      </c>
      <c r="B50" s="21">
        <v>13.908571428571401</v>
      </c>
    </row>
    <row r="51" spans="1:2" x14ac:dyDescent="0.25">
      <c r="A51" s="6">
        <v>40407</v>
      </c>
      <c r="B51" s="21">
        <v>13.8871428571429</v>
      </c>
    </row>
    <row r="52" spans="1:2" x14ac:dyDescent="0.25">
      <c r="A52" s="6">
        <v>40408</v>
      </c>
      <c r="B52" s="21">
        <v>13.8871428571429</v>
      </c>
    </row>
    <row r="53" spans="1:2" x14ac:dyDescent="0.25">
      <c r="A53" s="6">
        <v>40409</v>
      </c>
      <c r="B53" s="21">
        <v>13.91</v>
      </c>
    </row>
    <row r="54" spans="1:2" x14ac:dyDescent="0.25">
      <c r="A54" s="6">
        <v>40410</v>
      </c>
      <c r="B54" s="21">
        <v>13.931428571428601</v>
      </c>
    </row>
    <row r="55" spans="1:2" x14ac:dyDescent="0.25">
      <c r="A55" s="6">
        <v>40411</v>
      </c>
      <c r="B55" s="21">
        <v>13.8</v>
      </c>
    </row>
    <row r="56" spans="1:2" x14ac:dyDescent="0.25">
      <c r="A56" s="6">
        <v>40412</v>
      </c>
      <c r="B56" s="21">
        <v>13.8442857142857</v>
      </c>
    </row>
    <row r="57" spans="1:2" x14ac:dyDescent="0.25">
      <c r="A57" s="6">
        <v>40413</v>
      </c>
      <c r="B57" s="21">
        <v>13.932857142857101</v>
      </c>
    </row>
    <row r="58" spans="1:2" x14ac:dyDescent="0.25">
      <c r="A58" s="6">
        <v>40414</v>
      </c>
      <c r="B58" s="21">
        <v>14.1985714285714</v>
      </c>
    </row>
    <row r="59" spans="1:2" x14ac:dyDescent="0.25">
      <c r="A59" s="6">
        <v>40415</v>
      </c>
      <c r="B59" s="21">
        <v>14.487142857142899</v>
      </c>
    </row>
    <row r="60" spans="1:2" x14ac:dyDescent="0.25">
      <c r="A60" s="6">
        <v>40416</v>
      </c>
      <c r="B60" s="21">
        <v>14.4428571428571</v>
      </c>
    </row>
    <row r="61" spans="1:2" x14ac:dyDescent="0.25">
      <c r="A61" s="6">
        <v>40417</v>
      </c>
      <c r="B61" s="21">
        <v>14.398571428571399</v>
      </c>
    </row>
    <row r="62" spans="1:2" x14ac:dyDescent="0.25">
      <c r="A62" s="6">
        <v>40418</v>
      </c>
      <c r="B62" s="21">
        <v>14.464285714285699</v>
      </c>
    </row>
    <row r="63" spans="1:2" x14ac:dyDescent="0.25">
      <c r="A63" s="6">
        <v>40419</v>
      </c>
      <c r="B63" s="21">
        <v>14.332857142857099</v>
      </c>
    </row>
    <row r="64" spans="1:2" x14ac:dyDescent="0.25">
      <c r="A64" s="6">
        <v>40420</v>
      </c>
      <c r="B64" s="21">
        <v>14.091428571428599</v>
      </c>
    </row>
    <row r="65" spans="1:2" x14ac:dyDescent="0.25">
      <c r="A65" s="6">
        <v>40421</v>
      </c>
      <c r="B65" s="21">
        <v>13.9342857142857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>
      <selection activeCell="A2" sqref="A2"/>
    </sheetView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0.42578125" bestFit="1" customWidth="1"/>
    <col min="9" max="9" width="10.85546875" bestFit="1" customWidth="1"/>
    <col min="10" max="10" width="14" bestFit="1" customWidth="1"/>
    <col min="11" max="11" width="18.28515625" bestFit="1" customWidth="1"/>
    <col min="12" max="13" width="15" bestFit="1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customWidth="1"/>
    <col min="18" max="18" width="18" bestFit="1" customWidth="1"/>
    <col min="19" max="19" width="21" bestFit="1" customWidth="1"/>
    <col min="20" max="20" width="26.28515625" bestFit="1" customWidth="1"/>
    <col min="21" max="21" width="17.7109375" bestFit="1" customWidth="1"/>
    <col min="22" max="22" width="20.7109375" bestFit="1" customWidth="1"/>
    <col min="23" max="23" width="25" bestFit="1" customWidth="1"/>
    <col min="24" max="25" width="21.85546875" bestFit="1" customWidth="1"/>
    <col min="26" max="26" width="8" bestFit="1" customWidth="1"/>
    <col min="27" max="27" width="11" bestFit="1" customWidth="1"/>
    <col min="28" max="28" width="13.85546875" bestFit="1" customWidth="1"/>
    <col min="29" max="29" width="15.28515625" bestFit="1" customWidth="1"/>
    <col min="30" max="30" width="12" bestFit="1" customWidth="1"/>
    <col min="31" max="31" width="8.42578125" bestFit="1" customWidth="1"/>
    <col min="32" max="32" width="12.5703125" bestFit="1" customWidth="1"/>
    <col min="33" max="33" width="15.42578125" bestFit="1" customWidth="1"/>
    <col min="34" max="34" width="16.85546875" bestFit="1" customWidth="1"/>
    <col min="35" max="35" width="13.7109375" bestFit="1" customWidth="1"/>
    <col min="36" max="36" width="8.85546875" bestFit="1" customWidth="1"/>
    <col min="37" max="37" width="9.28515625" bestFit="1" customWidth="1"/>
    <col min="38" max="38" width="10.5703125" bestFit="1" customWidth="1"/>
    <col min="39" max="39" width="9.5703125" bestFit="1" customWidth="1"/>
    <col min="40" max="40" width="5.28515625" bestFit="1" customWidth="1"/>
    <col min="41" max="41" width="20.5703125" bestFit="1" customWidth="1"/>
    <col min="42" max="42" width="9.28515625" bestFit="1" customWidth="1"/>
    <col min="43" max="43" width="10.5703125" bestFit="1" customWidth="1"/>
    <col min="44" max="44" width="9.7109375" bestFit="1" customWidth="1"/>
    <col min="45" max="45" width="20.5703125" bestFit="1" customWidth="1"/>
    <col min="46" max="46" width="9.28515625" bestFit="1" customWidth="1"/>
    <col min="47" max="47" width="10.5703125" bestFit="1" customWidth="1"/>
    <col min="48" max="48" width="9.7109375" bestFit="1" customWidth="1"/>
    <col min="49" max="49" width="20.5703125" bestFit="1" customWidth="1"/>
    <col min="50" max="50" width="10.5703125" bestFit="1" customWidth="1"/>
    <col min="51" max="51" width="9.7109375" bestFit="1" customWidth="1"/>
    <col min="52" max="52" width="20.5703125" bestFit="1" customWidth="1"/>
    <col min="53" max="53" width="19.42578125" bestFit="1" customWidth="1"/>
    <col min="54" max="54" width="10.5703125" bestFit="1" customWidth="1"/>
    <col min="55" max="55" width="9.42578125" bestFit="1" customWidth="1"/>
    <col min="56" max="56" width="20.5703125" bestFit="1" customWidth="1"/>
    <col min="57" max="57" width="9.28515625" bestFit="1" customWidth="1"/>
    <col min="58" max="58" width="10.5703125" bestFit="1" customWidth="1"/>
    <col min="59" max="59" width="9.7109375" bestFit="1" customWidth="1"/>
    <col min="60" max="60" width="20.5703125" bestFit="1" customWidth="1"/>
    <col min="61" max="61" width="9.28515625" bestFit="1" customWidth="1"/>
    <col min="62" max="62" width="10.5703125" bestFit="1" customWidth="1"/>
    <col min="63" max="63" width="9.7109375" bestFit="1" customWidth="1"/>
    <col min="64" max="64" width="20.140625" bestFit="1" customWidth="1"/>
  </cols>
  <sheetData>
    <row r="1" spans="1:64" s="40" customFormat="1" x14ac:dyDescent="0.25">
      <c r="A1" s="41" t="s">
        <v>46</v>
      </c>
      <c r="B1" s="41" t="s">
        <v>47</v>
      </c>
      <c r="C1" s="41" t="s">
        <v>48</v>
      </c>
      <c r="D1" s="41" t="s">
        <v>49</v>
      </c>
      <c r="E1" s="41" t="s">
        <v>50</v>
      </c>
      <c r="F1" s="41" t="s">
        <v>51</v>
      </c>
      <c r="G1" s="41" t="s">
        <v>52</v>
      </c>
      <c r="H1" s="41" t="s">
        <v>53</v>
      </c>
      <c r="I1" s="41" t="s">
        <v>54</v>
      </c>
      <c r="J1" s="41" t="s">
        <v>55</v>
      </c>
      <c r="K1" s="41" t="s">
        <v>56</v>
      </c>
      <c r="L1" s="41" t="s">
        <v>57</v>
      </c>
      <c r="M1" s="41" t="s">
        <v>58</v>
      </c>
      <c r="N1" s="41" t="s">
        <v>59</v>
      </c>
      <c r="O1" s="41" t="s">
        <v>60</v>
      </c>
      <c r="P1" s="41" t="s">
        <v>61</v>
      </c>
      <c r="Q1" s="41" t="s">
        <v>62</v>
      </c>
      <c r="R1" s="41" t="s">
        <v>63</v>
      </c>
      <c r="S1" s="41" t="s">
        <v>64</v>
      </c>
      <c r="T1" s="41" t="s">
        <v>65</v>
      </c>
      <c r="U1" s="41" t="s">
        <v>66</v>
      </c>
      <c r="V1" s="41" t="s">
        <v>67</v>
      </c>
      <c r="W1" s="41" t="s">
        <v>68</v>
      </c>
      <c r="X1" s="41" t="s">
        <v>69</v>
      </c>
      <c r="Y1" s="41" t="s">
        <v>70</v>
      </c>
      <c r="Z1" s="41" t="s">
        <v>71</v>
      </c>
      <c r="AA1" s="41" t="s">
        <v>72</v>
      </c>
      <c r="AB1" s="41" t="s">
        <v>73</v>
      </c>
      <c r="AC1" s="41" t="s">
        <v>74</v>
      </c>
      <c r="AD1" s="41" t="s">
        <v>75</v>
      </c>
      <c r="AE1" s="41" t="s">
        <v>76</v>
      </c>
      <c r="AF1" s="41" t="s">
        <v>77</v>
      </c>
      <c r="AG1" s="41" t="s">
        <v>78</v>
      </c>
      <c r="AH1" s="41" t="s">
        <v>79</v>
      </c>
      <c r="AI1" s="41" t="s">
        <v>80</v>
      </c>
      <c r="AJ1" s="41" t="s">
        <v>81</v>
      </c>
      <c r="AK1" s="41" t="s">
        <v>82</v>
      </c>
      <c r="AL1" s="41" t="s">
        <v>83</v>
      </c>
      <c r="AM1" s="41" t="s">
        <v>84</v>
      </c>
      <c r="AN1" s="41" t="s">
        <v>85</v>
      </c>
      <c r="AO1" s="41" t="s">
        <v>86</v>
      </c>
      <c r="AP1" s="41" t="s">
        <v>87</v>
      </c>
      <c r="AQ1" s="41" t="s">
        <v>88</v>
      </c>
      <c r="AR1" s="41" t="s">
        <v>89</v>
      </c>
      <c r="AS1" s="41" t="s">
        <v>90</v>
      </c>
      <c r="AT1" s="41" t="s">
        <v>91</v>
      </c>
      <c r="AU1" s="41" t="s">
        <v>92</v>
      </c>
      <c r="AV1" s="41" t="s">
        <v>93</v>
      </c>
      <c r="AW1" s="41" t="s">
        <v>94</v>
      </c>
      <c r="AX1" s="41" t="s">
        <v>95</v>
      </c>
      <c r="AY1" s="41" t="s">
        <v>96</v>
      </c>
      <c r="AZ1" s="41" t="s">
        <v>97</v>
      </c>
      <c r="BA1" s="41" t="s">
        <v>98</v>
      </c>
      <c r="BB1" s="41" t="s">
        <v>99</v>
      </c>
      <c r="BC1" s="41" t="s">
        <v>100</v>
      </c>
      <c r="BD1" s="41" t="s">
        <v>101</v>
      </c>
      <c r="BE1" s="41" t="s">
        <v>102</v>
      </c>
      <c r="BF1" s="41" t="s">
        <v>103</v>
      </c>
      <c r="BG1" s="41" t="s">
        <v>104</v>
      </c>
      <c r="BH1" s="41" t="s">
        <v>105</v>
      </c>
      <c r="BI1" s="41" t="s">
        <v>106</v>
      </c>
      <c r="BJ1" s="41" t="s">
        <v>107</v>
      </c>
      <c r="BK1" s="41" t="s">
        <v>108</v>
      </c>
      <c r="BL1" s="41" t="s">
        <v>109</v>
      </c>
    </row>
    <row r="2" spans="1:64" s="56" customFormat="1" x14ac:dyDescent="0.25">
      <c r="A2" s="43" t="str">
        <f>StatSummary!$B$3</f>
        <v>lmc</v>
      </c>
      <c r="B2" s="43" t="str">
        <f>StatSummary!$B$8</f>
        <v>lmc10w2_542052_Summary</v>
      </c>
      <c r="C2" s="43" t="str">
        <f>StatSummary!$B$2</f>
        <v>Lost Man Creek</v>
      </c>
      <c r="D2" s="43">
        <f>StatSummary!$A$1</f>
        <v>2010</v>
      </c>
      <c r="E2" s="43" t="str">
        <f>StatSummary!$B$4</f>
        <v>Water</v>
      </c>
      <c r="F2" s="44">
        <f>StatSummary!$B$10</f>
        <v>40360</v>
      </c>
      <c r="G2" s="45">
        <f>StatSummary!$C$10</f>
        <v>40421</v>
      </c>
      <c r="H2" s="48">
        <f>StatSummary!$B$17</f>
        <v>12.935403225806446</v>
      </c>
      <c r="I2" s="48">
        <f>DailyStats!$B$70</f>
        <v>15.34</v>
      </c>
      <c r="J2" s="49">
        <f>DailyStats!$D$70</f>
        <v>40415.708333333336</v>
      </c>
      <c r="K2" s="50">
        <f>StatSummary!$E$16</f>
        <v>1</v>
      </c>
      <c r="L2" s="51">
        <f>DailyStats!$E$70</f>
        <v>0</v>
      </c>
      <c r="M2" s="51">
        <f>DailyStats!$F$70</f>
        <v>0</v>
      </c>
      <c r="N2" s="52">
        <f>DailyStats!$B$69</f>
        <v>10.54</v>
      </c>
      <c r="O2" s="53">
        <f>DailyStats!$D$69</f>
        <v>40360.291666666664</v>
      </c>
      <c r="P2" s="50">
        <f>StatSummary!$E$15</f>
        <v>3</v>
      </c>
      <c r="Q2" s="54">
        <f>DailyStats!$E$69</f>
        <v>40360.333333333336</v>
      </c>
      <c r="R2" s="48">
        <f>DailyStats!$B$72</f>
        <v>2.79</v>
      </c>
      <c r="S2" s="45">
        <f>DailyStats!$D$72</f>
        <v>40363</v>
      </c>
      <c r="T2" s="50">
        <f>StatSummary!$E$18</f>
        <v>2</v>
      </c>
      <c r="U2" s="48">
        <f>DailyStats!$B$73</f>
        <v>0.46</v>
      </c>
      <c r="V2" s="23">
        <f>DailyStats!$D$73</f>
        <v>40411</v>
      </c>
      <c r="W2" s="50">
        <f>StatSummary!$E$19</f>
        <v>1</v>
      </c>
      <c r="X2" s="55">
        <f>DailyStats!$E$73</f>
        <v>0</v>
      </c>
      <c r="Y2" s="46">
        <f>DailyStats!$F$73</f>
        <v>0</v>
      </c>
      <c r="Z2" s="48">
        <f>StatSummary!$B$22</f>
        <v>13.295714285714199</v>
      </c>
      <c r="AB2" s="57">
        <f>MWAT!$F$4</f>
        <v>40376</v>
      </c>
      <c r="AC2" s="50">
        <f>StatSummary!$E$22</f>
        <v>6</v>
      </c>
      <c r="AD2" s="46">
        <f>MWAT!$F$5</f>
        <v>40377</v>
      </c>
      <c r="AE2" s="48">
        <f>StatSummary!$B$23</f>
        <v>14.5971428571429</v>
      </c>
      <c r="AF2" s="46"/>
      <c r="AG2" s="46">
        <f>MWMT!$F$4</f>
        <v>40376</v>
      </c>
      <c r="AH2" s="50">
        <f>StatSummary!$E$23</f>
        <v>1</v>
      </c>
      <c r="AI2" s="46">
        <f>MWMT!$F$5</f>
        <v>0</v>
      </c>
      <c r="AJ2" s="58">
        <f>DailyStats!$B$75</f>
        <v>61.747</v>
      </c>
      <c r="AK2" s="58">
        <f>DailyStats!$B$74</f>
        <v>0</v>
      </c>
      <c r="AL2" s="43" t="s">
        <v>110</v>
      </c>
      <c r="AM2" s="58"/>
      <c r="AN2" s="43" t="s">
        <v>110</v>
      </c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43" t="s">
        <v>110</v>
      </c>
      <c r="BI2" s="43" t="s">
        <v>110</v>
      </c>
      <c r="BJ2" s="58"/>
      <c r="BK2" s="58"/>
      <c r="BL2" s="5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"/>
  <sheetViews>
    <sheetView workbookViewId="0">
      <selection activeCell="A2" sqref="A2"/>
    </sheetView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4.7109375" bestFit="1" customWidth="1"/>
    <col min="9" max="10" width="22.140625" bestFit="1" customWidth="1"/>
    <col min="11" max="13" width="22.140625" customWidth="1"/>
    <col min="14" max="16" width="21.85546875" bestFit="1" customWidth="1"/>
    <col min="17" max="19" width="12" bestFit="1" customWidth="1"/>
    <col min="20" max="20" width="12" customWidth="1"/>
    <col min="21" max="24" width="12.42578125" bestFit="1" customWidth="1"/>
  </cols>
  <sheetData>
    <row r="1" spans="1:24" x14ac:dyDescent="0.25">
      <c r="A1" s="41" t="s">
        <v>46</v>
      </c>
      <c r="B1" s="41" t="s">
        <v>47</v>
      </c>
      <c r="C1" s="41" t="s">
        <v>48</v>
      </c>
      <c r="D1" s="41" t="s">
        <v>49</v>
      </c>
      <c r="E1" s="41" t="s">
        <v>50</v>
      </c>
      <c r="F1" s="41" t="s">
        <v>51</v>
      </c>
      <c r="G1" s="41" t="s">
        <v>52</v>
      </c>
      <c r="H1" s="42" t="s">
        <v>111</v>
      </c>
      <c r="I1" s="42" t="s">
        <v>112</v>
      </c>
      <c r="J1" s="42" t="s">
        <v>113</v>
      </c>
      <c r="K1" s="42" t="s">
        <v>136</v>
      </c>
      <c r="L1" s="42" t="s">
        <v>137</v>
      </c>
      <c r="M1" s="42" t="s">
        <v>138</v>
      </c>
      <c r="N1" s="42" t="s">
        <v>139</v>
      </c>
      <c r="O1" s="42" t="s">
        <v>140</v>
      </c>
      <c r="P1" s="42" t="s">
        <v>141</v>
      </c>
      <c r="Q1" s="42" t="s">
        <v>114</v>
      </c>
      <c r="R1" s="42" t="s">
        <v>115</v>
      </c>
      <c r="S1" s="42" t="s">
        <v>116</v>
      </c>
      <c r="T1" s="42" t="s">
        <v>120</v>
      </c>
      <c r="U1" s="42" t="s">
        <v>117</v>
      </c>
      <c r="V1" s="42" t="s">
        <v>118</v>
      </c>
      <c r="W1" s="42" t="s">
        <v>119</v>
      </c>
      <c r="X1" s="42" t="s">
        <v>121</v>
      </c>
    </row>
    <row r="2" spans="1:24" x14ac:dyDescent="0.25">
      <c r="A2" s="43" t="str">
        <f>StatSummary!$B$3</f>
        <v>lmc</v>
      </c>
      <c r="B2" s="43" t="str">
        <f>StatSummary!$B$8</f>
        <v>lmc10w2_542052_Summary</v>
      </c>
      <c r="C2" s="43" t="str">
        <f>StatSummary!$B$2</f>
        <v>Lost Man Creek</v>
      </c>
      <c r="D2" s="43">
        <f>StatSummary!$A$1</f>
        <v>2010</v>
      </c>
      <c r="E2" s="43" t="str">
        <f>StatSummary!$B$4</f>
        <v>Water</v>
      </c>
      <c r="F2" s="44">
        <f>StatSummary!$B$10</f>
        <v>40360</v>
      </c>
      <c r="G2" s="45">
        <f>StatSummary!$C$10</f>
        <v>40421</v>
      </c>
      <c r="H2" s="22">
        <f>DailyStats!$F$69</f>
        <v>40360.375</v>
      </c>
      <c r="I2" s="39">
        <f>DailyStats!$E$72</f>
        <v>40414</v>
      </c>
      <c r="J2" s="39">
        <f>DailyStats!$F$72</f>
        <v>0</v>
      </c>
      <c r="K2" s="39">
        <f>DailyStats!$G$72</f>
        <v>0</v>
      </c>
      <c r="L2" s="39">
        <f>DailyStats!$H$72</f>
        <v>0</v>
      </c>
      <c r="M2" s="39">
        <f>DailyStats!$I$72</f>
        <v>0</v>
      </c>
      <c r="N2" s="39">
        <f>DailyStats!$G$73</f>
        <v>0</v>
      </c>
      <c r="O2" s="39">
        <f>DailyStats!$H$73</f>
        <v>0</v>
      </c>
      <c r="P2" s="39">
        <f>DailyStats!$I$73</f>
        <v>0</v>
      </c>
      <c r="Q2" s="46">
        <f>MWAT!$F$6</f>
        <v>40379</v>
      </c>
      <c r="R2" s="46">
        <f>MWAT!$F$7</f>
        <v>40415</v>
      </c>
      <c r="S2" s="46">
        <f>MWAT!$F$8</f>
        <v>40416</v>
      </c>
      <c r="T2" s="46">
        <f>MWAT!$F$9</f>
        <v>40418</v>
      </c>
      <c r="U2" s="47">
        <f>MWMT!$F$6</f>
        <v>0</v>
      </c>
      <c r="V2" s="46">
        <f>MWMT!$F$7</f>
        <v>0</v>
      </c>
      <c r="W2" s="46">
        <f>MWMT!$F$8</f>
        <v>0</v>
      </c>
      <c r="X2" s="46">
        <f>MWMT!$F$9</f>
        <v>0</v>
      </c>
    </row>
    <row r="3" spans="1:24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</row>
    <row r="4" spans="1:24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2017-04-18T16:52:15Z</dcterms:modified>
</cp:coreProperties>
</file>