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UTR@xmas V fecal violations" sheetId="1" r:id="rId1"/>
    <sheet name="Delisting Criteria" sheetId="2" r:id="rId2"/>
  </sheets>
  <definedNames/>
  <calcPr fullCalcOnLoad="1"/>
</workbook>
</file>

<file path=xl/sharedStrings.xml><?xml version="1.0" encoding="utf-8"?>
<sst xmlns="http://schemas.openxmlformats.org/spreadsheetml/2006/main" count="54" uniqueCount="49">
  <si>
    <t>Date</t>
  </si>
  <si>
    <t>to date (30 days)</t>
  </si>
  <si>
    <t>Hawley Grade Bridge fecal coliform</t>
  </si>
  <si>
    <t>log FC</t>
  </si>
  <si>
    <t>30 -day log normalized mean</t>
  </si>
  <si>
    <t>TABLE 4.2: MAXIMUM NUMBER OF MEASURED EXCEEDANCES</t>
  </si>
  <si>
    <t>ALLOWED TO REMOVE A WATER SEGMENT FROM THE SECTION 303(D)</t>
  </si>
  <si>
    <t>LIST FOR CONVENTIONAL OR OTHER POLLUTANTS.</t>
  </si>
  <si>
    <t>From :  Water Quality Control Policy For Developing California’s Clean Water Act Section 303(d) List, September, 2004</t>
  </si>
  <si>
    <t>Null Hypothesis: Actual exceedance proportion &gt; 25 percent.</t>
  </si>
  <si>
    <t>Alternate Hypothesis: Actual exceedance proportion &lt; 10 percent.</t>
  </si>
  <si>
    <t>The minimum effect size is 15 percent.</t>
  </si>
  <si>
    <t>Delist if the number of exceedances</t>
  </si>
  <si>
    <t>Sample Size</t>
  </si>
  <si>
    <t>equal or is less than</t>
  </si>
  <si>
    <t>26 – 30</t>
  </si>
  <si>
    <t>31 – 36</t>
  </si>
  <si>
    <t>37 – 42</t>
  </si>
  <si>
    <t>43 – 48</t>
  </si>
  <si>
    <t>49 – 54</t>
  </si>
  <si>
    <t>55 – 60</t>
  </si>
  <si>
    <t>61 – 66</t>
  </si>
  <si>
    <t>67 – 72</t>
  </si>
  <si>
    <t>73 – 78</t>
  </si>
  <si>
    <t>79 – 84</t>
  </si>
  <si>
    <t>85 – 91</t>
  </si>
  <si>
    <t>92 – 97</t>
  </si>
  <si>
    <t>98 – 103</t>
  </si>
  <si>
    <t>104 – 109</t>
  </si>
  <si>
    <t>110 – 115</t>
  </si>
  <si>
    <t>For sample sizes greater than 121, the maximum number of exceedances allowed is</t>
  </si>
  <si>
    <t>established at α and β &lt; 0.2 and where |α - β| is minimized.</t>
  </si>
  <si>
    <t>α = Excel® Function BINOMDIST(k, n, 0.25, TRUE)</t>
  </si>
  <si>
    <t>β = Excel® Function BINOMDIST(n-k-1, n, 1 – 0.1, TRUE)</t>
  </si>
  <si>
    <t>where n = the number of samples,</t>
  </si>
  <si>
    <t>k = maximum number of measured exceedances allowed,</t>
  </si>
  <si>
    <t>0.10 = acceptable exceedance proportion, and</t>
  </si>
  <si>
    <t>0.25 = unacceptable exceedance proportion.</t>
  </si>
  <si>
    <r>
      <t xml:space="preserve">116 – </t>
    </r>
    <r>
      <rPr>
        <b/>
        <sz val="10"/>
        <rFont val="Arial"/>
        <family val="2"/>
      </rPr>
      <t>121</t>
    </r>
  </si>
  <si>
    <t>&gt;20</t>
  </si>
  <si>
    <t>N</t>
  </si>
  <si>
    <t>β = Excel® Function BINOMDIST(n-k-1, n, 1 – 0.10, TRUE)</t>
  </si>
  <si>
    <t>Delisting criteria</t>
  </si>
  <si>
    <t>Conclusion:  Delist Upper Truckee River above Christmas Valley for Fecal Coliform 303(d) list impairment.</t>
  </si>
  <si>
    <t>2008 Non-Point Source (NPS) Fecal Coliform (colonies/100ml) for Upper Truckee River Above Christmas Valley</t>
  </si>
  <si>
    <t>Hawley Grade Sampling Station</t>
  </si>
  <si>
    <t>minimum of 2 samples per 30-day period</t>
  </si>
  <si>
    <r>
      <t xml:space="preserve">For N= 103, </t>
    </r>
    <r>
      <rPr>
        <sz val="10"/>
        <color indexed="10"/>
        <rFont val="Arial"/>
        <family val="2"/>
      </rPr>
      <t>k=</t>
    </r>
    <r>
      <rPr>
        <b/>
        <sz val="10"/>
        <color indexed="10"/>
        <rFont val="Arial"/>
        <family val="2"/>
      </rPr>
      <t>16</t>
    </r>
  </si>
  <si>
    <t>Minimum 1 sample in a 30-day period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</si>
</sst>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\ "/>
    <numFmt numFmtId="171" formatCode="0.0"/>
    <numFmt numFmtId="172" formatCode="0.00000"/>
    <numFmt numFmtId="173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4" fontId="0" fillId="0" borderId="4" xfId="0" applyNumberFormat="1" applyFont="1" applyBorder="1" applyAlignment="1">
      <alignment vertical="top"/>
    </xf>
    <xf numFmtId="14" fontId="0" fillId="0" borderId="4" xfId="0" applyNumberFormat="1" applyFont="1" applyFill="1" applyBorder="1" applyAlignment="1">
      <alignment vertical="top"/>
    </xf>
    <xf numFmtId="14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169" fontId="0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 vertical="top"/>
    </xf>
    <xf numFmtId="0" fontId="0" fillId="0" borderId="4" xfId="0" applyFont="1" applyFill="1" applyBorder="1" applyAlignment="1">
      <alignment horizontal="right" vertical="top"/>
    </xf>
    <xf numFmtId="169" fontId="0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14" fontId="0" fillId="0" borderId="4" xfId="0" applyNumberFormat="1" applyFont="1" applyBorder="1" applyAlignment="1">
      <alignment/>
    </xf>
    <xf numFmtId="14" fontId="0" fillId="0" borderId="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workbookViewId="0" topLeftCell="A1">
      <pane ySplit="4" topLeftCell="BM13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8515625" style="30" customWidth="1"/>
    <col min="2" max="2" width="11.57421875" style="10" customWidth="1"/>
    <col min="3" max="3" width="9.140625" style="10" customWidth="1"/>
    <col min="4" max="4" width="8.421875" style="17" customWidth="1"/>
    <col min="5" max="5" width="9.8515625" style="10" customWidth="1"/>
    <col min="6" max="16384" width="9.140625" style="1" customWidth="1"/>
  </cols>
  <sheetData>
    <row r="1" ht="12.75">
      <c r="A1" s="31" t="s">
        <v>44</v>
      </c>
    </row>
    <row r="2" spans="1:2" ht="12.75">
      <c r="A2" s="30" t="s">
        <v>45</v>
      </c>
      <c r="B2" s="18"/>
    </row>
    <row r="3" spans="1:11" ht="12.75">
      <c r="A3" s="38" t="s">
        <v>48</v>
      </c>
      <c r="B3" s="1"/>
      <c r="D3" s="39"/>
      <c r="E3" s="40"/>
      <c r="F3" s="10"/>
      <c r="G3" s="39"/>
      <c r="H3" s="40"/>
      <c r="I3" s="10"/>
      <c r="J3" s="39"/>
      <c r="K3" s="40"/>
    </row>
    <row r="4" spans="1:6" ht="66" customHeight="1">
      <c r="A4" s="32" t="s">
        <v>0</v>
      </c>
      <c r="B4" s="2" t="s">
        <v>1</v>
      </c>
      <c r="C4" s="19" t="s">
        <v>2</v>
      </c>
      <c r="D4" s="2" t="s">
        <v>3</v>
      </c>
      <c r="E4" s="3" t="s">
        <v>4</v>
      </c>
      <c r="F4" s="4"/>
    </row>
    <row r="5" spans="1:5" ht="15.75" customHeight="1">
      <c r="A5" s="15">
        <v>36696</v>
      </c>
      <c r="B5" s="11">
        <f aca="true" t="shared" si="0" ref="B5:B36">A5+29</f>
        <v>36725</v>
      </c>
      <c r="C5" s="16">
        <v>0</v>
      </c>
      <c r="D5" s="20">
        <v>0</v>
      </c>
      <c r="E5" s="23">
        <f>EXP(AVERAGE(D5:D13))</f>
        <v>5.516456713243217</v>
      </c>
    </row>
    <row r="6" spans="1:5" ht="13.5" customHeight="1">
      <c r="A6" s="15">
        <v>36699</v>
      </c>
      <c r="B6" s="11">
        <f t="shared" si="0"/>
        <v>36728</v>
      </c>
      <c r="C6" s="16">
        <v>3</v>
      </c>
      <c r="D6" s="20">
        <f aca="true" t="shared" si="1" ref="D6:D34">LN(C6)</f>
        <v>1.0986122886681098</v>
      </c>
      <c r="E6" s="23">
        <f>EXP(AVERAGE(D6:D14))</f>
        <v>6.950299933849015</v>
      </c>
    </row>
    <row r="7" spans="1:5" ht="15" customHeight="1">
      <c r="A7" s="15">
        <v>36701</v>
      </c>
      <c r="B7" s="11">
        <f t="shared" si="0"/>
        <v>36730</v>
      </c>
      <c r="C7" s="16">
        <v>14</v>
      </c>
      <c r="D7" s="20">
        <f t="shared" si="1"/>
        <v>2.6390573296152584</v>
      </c>
      <c r="E7" s="23">
        <f>EXP(AVERAGE(D7:D14))</f>
        <v>7.719938366075747</v>
      </c>
    </row>
    <row r="8" spans="1:5" ht="12.75">
      <c r="A8" s="15">
        <v>36707</v>
      </c>
      <c r="B8" s="11">
        <f t="shared" si="0"/>
        <v>36736</v>
      </c>
      <c r="C8" s="16">
        <v>8</v>
      </c>
      <c r="D8" s="20">
        <f t="shared" si="1"/>
        <v>2.0794415416798357</v>
      </c>
      <c r="E8" s="23">
        <f aca="true" t="shared" si="2" ref="E8:E20">EXP(AVERAGE(D8:D16))</f>
        <v>7.618945615028563</v>
      </c>
    </row>
    <row r="9" spans="1:5" ht="12.75">
      <c r="A9" s="15">
        <v>36710</v>
      </c>
      <c r="B9" s="11">
        <f t="shared" si="0"/>
        <v>36739</v>
      </c>
      <c r="C9" s="16">
        <v>5</v>
      </c>
      <c r="D9" s="20">
        <f t="shared" si="1"/>
        <v>1.6094379124341003</v>
      </c>
      <c r="E9" s="23">
        <f t="shared" si="2"/>
        <v>8.041240016913676</v>
      </c>
    </row>
    <row r="10" spans="1:5" ht="12.75">
      <c r="A10" s="15">
        <v>36713</v>
      </c>
      <c r="B10" s="11">
        <f t="shared" si="0"/>
        <v>36742</v>
      </c>
      <c r="C10" s="16">
        <v>4</v>
      </c>
      <c r="D10" s="20">
        <f t="shared" si="1"/>
        <v>1.3862943611198906</v>
      </c>
      <c r="E10" s="23">
        <f t="shared" si="2"/>
        <v>9.015861902850505</v>
      </c>
    </row>
    <row r="11" spans="1:5" ht="12.75">
      <c r="A11" s="15">
        <v>36717</v>
      </c>
      <c r="B11" s="11">
        <f t="shared" si="0"/>
        <v>36746</v>
      </c>
      <c r="C11" s="16">
        <v>11</v>
      </c>
      <c r="D11" s="20">
        <f t="shared" si="1"/>
        <v>2.3978952727983707</v>
      </c>
      <c r="E11" s="23">
        <f t="shared" si="2"/>
        <v>9.982120483411437</v>
      </c>
    </row>
    <row r="12" spans="1:5" ht="12.75">
      <c r="A12" s="15">
        <v>36720</v>
      </c>
      <c r="B12" s="11">
        <f t="shared" si="0"/>
        <v>36749</v>
      </c>
      <c r="C12" s="16">
        <v>8</v>
      </c>
      <c r="D12" s="20">
        <f t="shared" si="1"/>
        <v>2.0794415416798357</v>
      </c>
      <c r="E12" s="23">
        <f t="shared" si="2"/>
        <v>9.144834347371814</v>
      </c>
    </row>
    <row r="13" spans="1:5" ht="12.75">
      <c r="A13" s="15">
        <v>36724</v>
      </c>
      <c r="B13" s="11">
        <f t="shared" si="0"/>
        <v>36753</v>
      </c>
      <c r="C13" s="16">
        <v>8</v>
      </c>
      <c r="D13" s="20">
        <f t="shared" si="1"/>
        <v>2.0794415416798357</v>
      </c>
      <c r="E13" s="23">
        <f t="shared" si="2"/>
        <v>9.474205692896165</v>
      </c>
    </row>
    <row r="14" spans="1:5" ht="12.75">
      <c r="A14" s="15">
        <v>36727</v>
      </c>
      <c r="B14" s="11">
        <f t="shared" si="0"/>
        <v>36756</v>
      </c>
      <c r="C14" s="16">
        <v>8</v>
      </c>
      <c r="D14" s="20">
        <f t="shared" si="1"/>
        <v>2.0794415416798357</v>
      </c>
      <c r="E14" s="23">
        <f t="shared" si="2"/>
        <v>8.49596960950632</v>
      </c>
    </row>
    <row r="15" spans="1:5" ht="12.75">
      <c r="A15" s="33">
        <v>36731</v>
      </c>
      <c r="B15" s="11">
        <f t="shared" si="0"/>
        <v>36760</v>
      </c>
      <c r="C15" s="12">
        <v>6</v>
      </c>
      <c r="D15" s="20">
        <f t="shared" si="1"/>
        <v>1.791759469228055</v>
      </c>
      <c r="E15" s="23">
        <f t="shared" si="2"/>
        <v>8.370846932449613</v>
      </c>
    </row>
    <row r="16" spans="1:5" ht="12.75">
      <c r="A16" s="33">
        <v>36734</v>
      </c>
      <c r="B16" s="11">
        <f t="shared" si="0"/>
        <v>36763</v>
      </c>
      <c r="C16" s="12">
        <v>16</v>
      </c>
      <c r="D16" s="20">
        <f t="shared" si="1"/>
        <v>2.772588722239781</v>
      </c>
      <c r="E16" s="23">
        <f t="shared" si="2"/>
        <v>9.397767520578427</v>
      </c>
    </row>
    <row r="17" spans="1:5" ht="12.75">
      <c r="A17" s="33">
        <v>36738</v>
      </c>
      <c r="B17" s="11">
        <f t="shared" si="0"/>
        <v>36767</v>
      </c>
      <c r="C17" s="12">
        <v>13</v>
      </c>
      <c r="D17" s="20">
        <f t="shared" si="1"/>
        <v>2.5649493574615367</v>
      </c>
      <c r="E17" s="23">
        <f t="shared" si="2"/>
        <v>9.736248811283005</v>
      </c>
    </row>
    <row r="18" spans="1:5" ht="12.75">
      <c r="A18" s="33">
        <v>36741</v>
      </c>
      <c r="B18" s="11">
        <f t="shared" si="0"/>
        <v>36770</v>
      </c>
      <c r="C18" s="12">
        <v>14</v>
      </c>
      <c r="D18" s="20">
        <f t="shared" si="1"/>
        <v>2.6390573296152584</v>
      </c>
      <c r="E18" s="23">
        <f t="shared" si="2"/>
        <v>8.934729943413647</v>
      </c>
    </row>
    <row r="19" spans="1:5" ht="12.75">
      <c r="A19" s="13">
        <v>36745</v>
      </c>
      <c r="B19" s="11">
        <f t="shared" si="0"/>
        <v>36774</v>
      </c>
      <c r="C19" s="24">
        <v>10</v>
      </c>
      <c r="D19" s="20">
        <f t="shared" si="1"/>
        <v>2.302585092994046</v>
      </c>
      <c r="E19" s="23">
        <f t="shared" si="2"/>
        <v>7.197499577438566</v>
      </c>
    </row>
    <row r="20" spans="1:5" ht="12.75">
      <c r="A20" s="15">
        <v>36748</v>
      </c>
      <c r="B20" s="11">
        <f t="shared" si="0"/>
        <v>36777</v>
      </c>
      <c r="C20" s="16">
        <v>5</v>
      </c>
      <c r="D20" s="20">
        <f t="shared" si="1"/>
        <v>1.6094379124341003</v>
      </c>
      <c r="E20" s="23">
        <f t="shared" si="2"/>
        <v>6.296279659693724</v>
      </c>
    </row>
    <row r="21" spans="1:5" ht="12.75">
      <c r="A21" s="15">
        <v>36752</v>
      </c>
      <c r="B21" s="11">
        <f t="shared" si="0"/>
        <v>36781</v>
      </c>
      <c r="C21" s="16">
        <v>11</v>
      </c>
      <c r="D21" s="20">
        <f t="shared" si="1"/>
        <v>2.3978952727983707</v>
      </c>
      <c r="E21" s="23">
        <f aca="true" t="shared" si="3" ref="E21:E30">EXP(AVERAGE(D21:D28))</f>
        <v>6.4803469837075784</v>
      </c>
    </row>
    <row r="22" spans="1:5" ht="12.75">
      <c r="A22" s="15">
        <v>36755</v>
      </c>
      <c r="B22" s="11">
        <f t="shared" si="0"/>
        <v>36784</v>
      </c>
      <c r="C22" s="16">
        <v>3</v>
      </c>
      <c r="D22" s="20">
        <f t="shared" si="1"/>
        <v>1.0986122886681098</v>
      </c>
      <c r="E22" s="23">
        <f t="shared" si="3"/>
        <v>5.5088929297261835</v>
      </c>
    </row>
    <row r="23" spans="1:5" ht="12.75">
      <c r="A23" s="15">
        <v>36759</v>
      </c>
      <c r="B23" s="11">
        <f t="shared" si="0"/>
        <v>36788</v>
      </c>
      <c r="C23" s="16">
        <v>7</v>
      </c>
      <c r="D23" s="20">
        <f t="shared" si="1"/>
        <v>1.9459101490553132</v>
      </c>
      <c r="E23" s="23">
        <f t="shared" si="3"/>
        <v>5.2366424768302196</v>
      </c>
    </row>
    <row r="24" spans="1:5" ht="12.75">
      <c r="A24" s="15">
        <v>36762</v>
      </c>
      <c r="B24" s="11">
        <f t="shared" si="0"/>
        <v>36791</v>
      </c>
      <c r="C24" s="16">
        <v>17</v>
      </c>
      <c r="D24" s="20">
        <f t="shared" si="1"/>
        <v>2.833213344056216</v>
      </c>
      <c r="E24" s="23">
        <f t="shared" si="3"/>
        <v>4.105969028725492</v>
      </c>
    </row>
    <row r="25" spans="1:5" ht="12.75">
      <c r="A25" s="15">
        <v>36766</v>
      </c>
      <c r="B25" s="11">
        <f t="shared" si="0"/>
        <v>36795</v>
      </c>
      <c r="C25" s="16">
        <v>22</v>
      </c>
      <c r="D25" s="20">
        <f t="shared" si="1"/>
        <v>3.091042453358316</v>
      </c>
      <c r="E25" s="23">
        <f t="shared" si="3"/>
        <v>3.142232407777675</v>
      </c>
    </row>
    <row r="26" spans="1:5" ht="12.75">
      <c r="A26" s="13">
        <v>36769</v>
      </c>
      <c r="B26" s="11">
        <f t="shared" si="0"/>
        <v>36798</v>
      </c>
      <c r="C26" s="24">
        <v>6</v>
      </c>
      <c r="D26" s="20">
        <f t="shared" si="1"/>
        <v>1.791759469228055</v>
      </c>
      <c r="E26" s="23">
        <f t="shared" si="3"/>
        <v>2.135184796196703</v>
      </c>
    </row>
    <row r="27" spans="1:5" ht="12.75">
      <c r="A27" s="13">
        <v>36774</v>
      </c>
      <c r="B27" s="11">
        <f t="shared" si="0"/>
        <v>36803</v>
      </c>
      <c r="C27" s="24">
        <v>2</v>
      </c>
      <c r="D27" s="20">
        <f t="shared" si="1"/>
        <v>0.6931471805599453</v>
      </c>
      <c r="E27" s="23">
        <f t="shared" si="3"/>
        <v>1.8612097182041991</v>
      </c>
    </row>
    <row r="28" spans="1:5" ht="12.75">
      <c r="A28" s="13">
        <v>36776</v>
      </c>
      <c r="B28" s="11">
        <f t="shared" si="0"/>
        <v>36805</v>
      </c>
      <c r="C28" s="24">
        <v>3</v>
      </c>
      <c r="D28" s="20">
        <f t="shared" si="1"/>
        <v>1.0986122886681098</v>
      </c>
      <c r="E28" s="23">
        <f t="shared" si="3"/>
        <v>1.7067368368450775</v>
      </c>
    </row>
    <row r="29" spans="1:5" ht="12.75" customHeight="1">
      <c r="A29" s="13">
        <v>36783</v>
      </c>
      <c r="B29" s="11">
        <f t="shared" si="0"/>
        <v>36812</v>
      </c>
      <c r="C29" s="24">
        <v>3</v>
      </c>
      <c r="D29" s="20">
        <f t="shared" si="1"/>
        <v>1.0986122886681098</v>
      </c>
      <c r="E29" s="23">
        <f t="shared" si="3"/>
        <v>1.4877378261644902</v>
      </c>
    </row>
    <row r="30" spans="1:5" ht="12.75">
      <c r="A30" s="13">
        <v>36787</v>
      </c>
      <c r="B30" s="11">
        <f t="shared" si="0"/>
        <v>36816</v>
      </c>
      <c r="C30" s="24">
        <v>2</v>
      </c>
      <c r="D30" s="20">
        <f t="shared" si="1"/>
        <v>0.6931471805599453</v>
      </c>
      <c r="E30" s="23">
        <f t="shared" si="3"/>
        <v>1.2968395546510096</v>
      </c>
    </row>
    <row r="31" spans="1:5" ht="12.75">
      <c r="A31" s="13">
        <v>36790</v>
      </c>
      <c r="B31" s="11">
        <f t="shared" si="0"/>
        <v>36819</v>
      </c>
      <c r="C31" s="24">
        <v>1</v>
      </c>
      <c r="D31" s="20">
        <f t="shared" si="1"/>
        <v>0</v>
      </c>
      <c r="E31" s="23">
        <f>EXP(AVERAGE(D31:D37))</f>
        <v>1.2190136542044754</v>
      </c>
    </row>
    <row r="32" spans="1:5" ht="12.75">
      <c r="A32" s="13">
        <v>36794</v>
      </c>
      <c r="B32" s="11">
        <f t="shared" si="0"/>
        <v>36823</v>
      </c>
      <c r="C32" s="24">
        <v>2</v>
      </c>
      <c r="D32" s="20">
        <f t="shared" si="1"/>
        <v>0.6931471805599453</v>
      </c>
      <c r="E32" s="23">
        <f>EXP(AVERAGE(D32:D37))</f>
        <v>1.2599210498948732</v>
      </c>
    </row>
    <row r="33" spans="1:5" ht="12.75">
      <c r="A33" s="13">
        <v>36797</v>
      </c>
      <c r="B33" s="11">
        <f t="shared" si="0"/>
        <v>36826</v>
      </c>
      <c r="C33" s="24">
        <v>1</v>
      </c>
      <c r="D33" s="20">
        <f t="shared" si="1"/>
        <v>0</v>
      </c>
      <c r="E33" s="23">
        <f>EXP(AVERAGE(D33:D38))</f>
        <v>1.122462048309373</v>
      </c>
    </row>
    <row r="34" spans="1:5" ht="12.75">
      <c r="A34" s="14">
        <v>36802</v>
      </c>
      <c r="B34" s="11">
        <f t="shared" si="0"/>
        <v>36831</v>
      </c>
      <c r="C34" s="25">
        <v>2</v>
      </c>
      <c r="D34" s="20">
        <f t="shared" si="1"/>
        <v>0.6931471805599453</v>
      </c>
      <c r="E34" s="23">
        <f>EXP(AVERAGE(D34:D39))</f>
        <v>1.122462048309373</v>
      </c>
    </row>
    <row r="35" spans="1:5" ht="12.75">
      <c r="A35" s="34">
        <v>36804</v>
      </c>
      <c r="B35" s="11">
        <f t="shared" si="0"/>
        <v>36833</v>
      </c>
      <c r="C35" s="22">
        <v>0</v>
      </c>
      <c r="D35" s="20">
        <v>0</v>
      </c>
      <c r="E35" s="23"/>
    </row>
    <row r="36" spans="1:5" ht="12.75">
      <c r="A36" s="14">
        <v>36811</v>
      </c>
      <c r="B36" s="11">
        <f t="shared" si="0"/>
        <v>36840</v>
      </c>
      <c r="C36" s="25">
        <v>0</v>
      </c>
      <c r="D36" s="20">
        <v>0</v>
      </c>
      <c r="E36" s="23"/>
    </row>
    <row r="37" spans="1:5" ht="12.75">
      <c r="A37" s="34">
        <v>36815</v>
      </c>
      <c r="B37" s="11">
        <f aca="true" t="shared" si="4" ref="B37:B68">A37+29</f>
        <v>36844</v>
      </c>
      <c r="C37" s="22">
        <v>0</v>
      </c>
      <c r="D37" s="20">
        <v>0</v>
      </c>
      <c r="E37" s="23"/>
    </row>
    <row r="38" spans="1:5" ht="12.75">
      <c r="A38" s="34">
        <v>36825</v>
      </c>
      <c r="B38" s="11">
        <f t="shared" si="4"/>
        <v>36854</v>
      </c>
      <c r="C38" s="22">
        <v>0</v>
      </c>
      <c r="D38" s="20">
        <v>0</v>
      </c>
      <c r="E38" s="23"/>
    </row>
    <row r="39" spans="1:5" ht="12.75">
      <c r="A39" s="34">
        <v>36830</v>
      </c>
      <c r="B39" s="11">
        <f t="shared" si="4"/>
        <v>36859</v>
      </c>
      <c r="C39" s="22">
        <v>0</v>
      </c>
      <c r="D39" s="20">
        <v>0</v>
      </c>
      <c r="E39" s="23"/>
    </row>
    <row r="40" spans="1:5" ht="12.75">
      <c r="A40" s="13">
        <v>37046</v>
      </c>
      <c r="B40" s="11">
        <f t="shared" si="4"/>
        <v>37075</v>
      </c>
      <c r="C40" s="24">
        <v>1</v>
      </c>
      <c r="D40" s="20">
        <f>LN(C40)</f>
        <v>0</v>
      </c>
      <c r="E40" s="23">
        <f>EXP(AVERAGE(D40:D44))</f>
        <v>1.7411011265922482</v>
      </c>
    </row>
    <row r="41" spans="1:5" ht="12.75">
      <c r="A41" s="13">
        <v>37053</v>
      </c>
      <c r="B41" s="11">
        <f t="shared" si="4"/>
        <v>37082</v>
      </c>
      <c r="C41" s="24">
        <v>1</v>
      </c>
      <c r="D41" s="20">
        <f>LN(C41)</f>
        <v>0</v>
      </c>
      <c r="E41" s="23">
        <f>EXP(AVERAGE(D41:D45))</f>
        <v>2.908122302201994</v>
      </c>
    </row>
    <row r="42" spans="1:5" ht="12.75">
      <c r="A42" s="13">
        <v>37056</v>
      </c>
      <c r="B42" s="11">
        <f t="shared" si="4"/>
        <v>37085</v>
      </c>
      <c r="C42" s="24">
        <v>0</v>
      </c>
      <c r="D42" s="20">
        <v>0</v>
      </c>
      <c r="E42" s="23">
        <f>EXP(AVERAGE(D42:D45))</f>
        <v>3.7976578442318836</v>
      </c>
    </row>
    <row r="43" spans="1:5" ht="12.75">
      <c r="A43" s="13">
        <v>37067</v>
      </c>
      <c r="B43" s="11">
        <f t="shared" si="4"/>
        <v>37096</v>
      </c>
      <c r="C43" s="24">
        <v>8</v>
      </c>
      <c r="D43" s="20">
        <f aca="true" t="shared" si="5" ref="D43:D56">LN(C43)</f>
        <v>2.0794415416798357</v>
      </c>
      <c r="E43" s="23">
        <f aca="true" t="shared" si="6" ref="E43:E48">EXP(AVERAGE(D43:D48))</f>
        <v>9.82898652020576</v>
      </c>
    </row>
    <row r="44" spans="1:5" ht="12.75">
      <c r="A44" s="13">
        <v>37068</v>
      </c>
      <c r="B44" s="11">
        <f t="shared" si="4"/>
        <v>37097</v>
      </c>
      <c r="C44" s="24">
        <v>2</v>
      </c>
      <c r="D44" s="20">
        <f t="shared" si="5"/>
        <v>0.6931471805599453</v>
      </c>
      <c r="E44" s="23">
        <f t="shared" si="6"/>
        <v>10.657392655987907</v>
      </c>
    </row>
    <row r="45" spans="1:5" ht="12.75">
      <c r="A45" s="13">
        <v>37082</v>
      </c>
      <c r="B45" s="11">
        <f t="shared" si="4"/>
        <v>37111</v>
      </c>
      <c r="C45" s="24">
        <v>13</v>
      </c>
      <c r="D45" s="20">
        <f t="shared" si="5"/>
        <v>2.5649493574615367</v>
      </c>
      <c r="E45" s="23">
        <f t="shared" si="6"/>
        <v>14.740107143449269</v>
      </c>
    </row>
    <row r="46" spans="1:5" ht="12.75">
      <c r="A46" s="13">
        <v>37089</v>
      </c>
      <c r="B46" s="11">
        <f t="shared" si="4"/>
        <v>37118</v>
      </c>
      <c r="C46" s="24">
        <v>17</v>
      </c>
      <c r="D46" s="20">
        <f t="shared" si="5"/>
        <v>2.833213344056216</v>
      </c>
      <c r="E46" s="23">
        <f t="shared" si="6"/>
        <v>24.28504837787578</v>
      </c>
    </row>
    <row r="47" spans="1:5" ht="12.75">
      <c r="A47" s="13">
        <v>37092</v>
      </c>
      <c r="B47" s="11">
        <f t="shared" si="4"/>
        <v>37121</v>
      </c>
      <c r="C47" s="24">
        <v>15</v>
      </c>
      <c r="D47" s="20">
        <f t="shared" si="5"/>
        <v>2.70805020110221</v>
      </c>
      <c r="E47" s="23">
        <f t="shared" si="6"/>
        <v>33.493597450173446</v>
      </c>
    </row>
    <row r="48" spans="1:5" ht="12.75">
      <c r="A48" s="13">
        <v>37096</v>
      </c>
      <c r="B48" s="11">
        <f t="shared" si="4"/>
        <v>37125</v>
      </c>
      <c r="C48" s="24">
        <v>17</v>
      </c>
      <c r="D48" s="20">
        <f t="shared" si="5"/>
        <v>2.833213344056216</v>
      </c>
      <c r="E48" s="23">
        <f t="shared" si="6"/>
        <v>23.939675123346216</v>
      </c>
    </row>
    <row r="49" spans="1:5" ht="12.75">
      <c r="A49" s="13">
        <v>37097</v>
      </c>
      <c r="B49" s="11">
        <f t="shared" si="4"/>
        <v>37126</v>
      </c>
      <c r="C49" s="24">
        <v>13</v>
      </c>
      <c r="D49" s="20">
        <f t="shared" si="5"/>
        <v>2.5649493574615367</v>
      </c>
      <c r="E49" s="23">
        <f>EXP(AVERAGE(D49:D53))</f>
        <v>25.6361095440932</v>
      </c>
    </row>
    <row r="50" spans="1:5" ht="12.75">
      <c r="A50" s="13">
        <v>37110</v>
      </c>
      <c r="B50" s="11">
        <f t="shared" si="4"/>
        <v>37139</v>
      </c>
      <c r="C50" s="24">
        <v>14</v>
      </c>
      <c r="D50" s="20">
        <f t="shared" si="5"/>
        <v>2.6390573296152584</v>
      </c>
      <c r="E50" s="23">
        <f>EXP(AVERAGE(D50:D55))</f>
        <v>16.040745168640704</v>
      </c>
    </row>
    <row r="51" spans="1:5" ht="12.75">
      <c r="A51" s="13">
        <v>37116</v>
      </c>
      <c r="B51" s="11">
        <f t="shared" si="4"/>
        <v>37145</v>
      </c>
      <c r="C51" s="24">
        <v>260</v>
      </c>
      <c r="D51" s="20">
        <f t="shared" si="5"/>
        <v>5.560681631015528</v>
      </c>
      <c r="E51" s="23">
        <f>EXP(AVERAGE(D51:D55))</f>
        <v>16.483287750136355</v>
      </c>
    </row>
    <row r="52" spans="1:5" ht="12.75">
      <c r="A52" s="13">
        <v>37119</v>
      </c>
      <c r="B52" s="11">
        <f t="shared" si="4"/>
        <v>37148</v>
      </c>
      <c r="C52" s="24">
        <v>117</v>
      </c>
      <c r="D52" s="20">
        <f t="shared" si="5"/>
        <v>4.762173934797756</v>
      </c>
      <c r="E52" s="23">
        <f>EXP(AVERAGE(D52:D56))</f>
        <v>8.411969173518077</v>
      </c>
    </row>
    <row r="53" spans="1:5" ht="12.75">
      <c r="A53" s="13">
        <v>37125</v>
      </c>
      <c r="B53" s="11">
        <f t="shared" si="4"/>
        <v>37154</v>
      </c>
      <c r="C53" s="24">
        <v>2</v>
      </c>
      <c r="D53" s="20">
        <f t="shared" si="5"/>
        <v>0.6931471805599453</v>
      </c>
      <c r="E53" s="23">
        <f>EXP(AVERAGE(D53:D57))</f>
        <v>3.2453422231992084</v>
      </c>
    </row>
    <row r="54" spans="1:5" ht="12.75">
      <c r="A54" s="13">
        <v>37132</v>
      </c>
      <c r="B54" s="11">
        <f t="shared" si="4"/>
        <v>37161</v>
      </c>
      <c r="C54" s="24">
        <v>5</v>
      </c>
      <c r="D54" s="20">
        <f t="shared" si="5"/>
        <v>1.6094379124341003</v>
      </c>
      <c r="E54" s="23">
        <f>EXP(AVERAGE(D54:D58))</f>
        <v>4.169405251041167</v>
      </c>
    </row>
    <row r="55" spans="1:5" ht="12.75">
      <c r="A55" s="13">
        <v>37139</v>
      </c>
      <c r="B55" s="11">
        <f t="shared" si="4"/>
        <v>37168</v>
      </c>
      <c r="C55" s="24">
        <v>4</v>
      </c>
      <c r="D55" s="20">
        <f t="shared" si="5"/>
        <v>1.3862943611198906</v>
      </c>
      <c r="E55" s="23">
        <f>EXP(AVERAGE(D55:D59))</f>
        <v>4.459639117116218</v>
      </c>
    </row>
    <row r="56" spans="1:5" ht="12.75">
      <c r="A56" s="14">
        <v>37147</v>
      </c>
      <c r="B56" s="11">
        <f t="shared" si="4"/>
        <v>37176</v>
      </c>
      <c r="C56" s="25">
        <v>9</v>
      </c>
      <c r="D56" s="20">
        <f t="shared" si="5"/>
        <v>2.1972245773362196</v>
      </c>
      <c r="E56" s="23"/>
    </row>
    <row r="57" spans="1:5" ht="12.75">
      <c r="A57" s="14">
        <v>37153</v>
      </c>
      <c r="B57" s="11">
        <f t="shared" si="4"/>
        <v>37182</v>
      </c>
      <c r="C57" s="25">
        <v>0</v>
      </c>
      <c r="D57" s="20">
        <v>0</v>
      </c>
      <c r="E57" s="23"/>
    </row>
    <row r="58" spans="1:5" ht="12.75">
      <c r="A58" s="14">
        <v>37160</v>
      </c>
      <c r="B58" s="11">
        <f t="shared" si="4"/>
        <v>37189</v>
      </c>
      <c r="C58" s="25">
        <v>7</v>
      </c>
      <c r="D58" s="20">
        <f aca="true" t="shared" si="7" ref="D58:D74">LN(C58)</f>
        <v>1.9459101490553132</v>
      </c>
      <c r="E58" s="23"/>
    </row>
    <row r="59" spans="1:5" ht="12.75">
      <c r="A59" s="14">
        <v>37167</v>
      </c>
      <c r="B59" s="11">
        <f t="shared" si="4"/>
        <v>37196</v>
      </c>
      <c r="C59" s="25">
        <v>7</v>
      </c>
      <c r="D59" s="20">
        <f t="shared" si="7"/>
        <v>1.9459101490553132</v>
      </c>
      <c r="E59" s="23"/>
    </row>
    <row r="60" spans="1:5" ht="12.75">
      <c r="A60" s="33">
        <v>37417</v>
      </c>
      <c r="B60" s="11">
        <f t="shared" si="4"/>
        <v>37446</v>
      </c>
      <c r="C60" s="12">
        <v>3</v>
      </c>
      <c r="D60" s="20">
        <f t="shared" si="7"/>
        <v>1.0986122886681098</v>
      </c>
      <c r="E60" s="23">
        <f>EXP(AVERAGE(D60:D64))</f>
        <v>4.112268512246252</v>
      </c>
    </row>
    <row r="61" spans="1:5" ht="12.75">
      <c r="A61" s="33">
        <v>37426</v>
      </c>
      <c r="B61" s="11">
        <f t="shared" si="4"/>
        <v>37455</v>
      </c>
      <c r="C61" s="12">
        <v>2</v>
      </c>
      <c r="D61" s="20">
        <f t="shared" si="7"/>
        <v>0.6931471805599453</v>
      </c>
      <c r="E61" s="23">
        <f>EXP(AVERAGE(D61:D66))</f>
        <v>5.737480773657599</v>
      </c>
    </row>
    <row r="62" spans="1:5" ht="12.75">
      <c r="A62" s="33">
        <v>37431</v>
      </c>
      <c r="B62" s="11">
        <f t="shared" si="4"/>
        <v>37460</v>
      </c>
      <c r="C62" s="12">
        <v>2</v>
      </c>
      <c r="D62" s="20">
        <f t="shared" si="7"/>
        <v>0.6931471805599453</v>
      </c>
      <c r="E62" s="23">
        <f>EXP(AVERAGE(D62:D66))</f>
        <v>7.083689112935396</v>
      </c>
    </row>
    <row r="63" spans="1:5" ht="12.75">
      <c r="A63" s="33">
        <v>37434</v>
      </c>
      <c r="B63" s="11">
        <f t="shared" si="4"/>
        <v>37463</v>
      </c>
      <c r="C63" s="12">
        <v>2</v>
      </c>
      <c r="D63" s="20">
        <f t="shared" si="7"/>
        <v>0.6931471805599453</v>
      </c>
      <c r="E63" s="23">
        <f>EXP(AVERAGE(D63:D67))</f>
        <v>8.82437069460122</v>
      </c>
    </row>
    <row r="64" spans="1:5" ht="12.75">
      <c r="A64" s="33">
        <v>37438</v>
      </c>
      <c r="B64" s="11">
        <f t="shared" si="4"/>
        <v>37467</v>
      </c>
      <c r="C64" s="12">
        <v>49</v>
      </c>
      <c r="D64" s="20">
        <f t="shared" si="7"/>
        <v>3.8918202981106265</v>
      </c>
      <c r="E64" s="23">
        <f>EXP(AVERAGE(D64:D67))</f>
        <v>12.789311953254986</v>
      </c>
    </row>
    <row r="65" spans="1:5" ht="12.75">
      <c r="A65" s="33">
        <v>37447</v>
      </c>
      <c r="B65" s="11">
        <f t="shared" si="4"/>
        <v>37476</v>
      </c>
      <c r="C65" s="12">
        <v>7</v>
      </c>
      <c r="D65" s="20">
        <f t="shared" si="7"/>
        <v>1.9459101490553132</v>
      </c>
      <c r="E65" s="23">
        <f>EXP(AVERAGE(D65:D69))</f>
        <v>6.714698705699492</v>
      </c>
    </row>
    <row r="66" spans="1:5" ht="12.75">
      <c r="A66" s="33">
        <v>37454</v>
      </c>
      <c r="B66" s="11">
        <f t="shared" si="4"/>
        <v>37483</v>
      </c>
      <c r="C66" s="12">
        <v>13</v>
      </c>
      <c r="D66" s="20">
        <f t="shared" si="7"/>
        <v>2.5649493574615367</v>
      </c>
      <c r="E66" s="23">
        <f>EXP(AVERAGE(D66:D70))</f>
        <v>7.47899377044155</v>
      </c>
    </row>
    <row r="67" spans="1:5" ht="12.75">
      <c r="A67" s="33">
        <v>37461</v>
      </c>
      <c r="B67" s="11">
        <f t="shared" si="4"/>
        <v>37490</v>
      </c>
      <c r="C67" s="12">
        <v>6</v>
      </c>
      <c r="D67" s="20">
        <f t="shared" si="7"/>
        <v>1.791759469228055</v>
      </c>
      <c r="E67" s="23">
        <f>EXP(AVERAGE(D67:D71))</f>
        <v>5.578003108649137</v>
      </c>
    </row>
    <row r="68" spans="1:5" ht="12.75">
      <c r="A68" s="33">
        <v>37468</v>
      </c>
      <c r="B68" s="11">
        <f t="shared" si="4"/>
        <v>37497</v>
      </c>
      <c r="C68" s="12">
        <v>1</v>
      </c>
      <c r="D68" s="20">
        <f t="shared" si="7"/>
        <v>0</v>
      </c>
      <c r="E68" s="23">
        <f>EXP(AVERAGE(D68:D72))</f>
        <v>6.296903516328984</v>
      </c>
    </row>
    <row r="69" spans="1:5" ht="12.75">
      <c r="A69" s="33">
        <v>37473</v>
      </c>
      <c r="B69" s="11">
        <f aca="true" t="shared" si="8" ref="B69:B100">A69+29</f>
        <v>37502</v>
      </c>
      <c r="C69" s="12">
        <v>25</v>
      </c>
      <c r="D69" s="20">
        <f t="shared" si="7"/>
        <v>3.2188758248682006</v>
      </c>
      <c r="E69" s="23">
        <f>EXP(AVERAGE(D69:D72))</f>
        <v>9.97490569933681</v>
      </c>
    </row>
    <row r="70" spans="1:5" ht="12.75">
      <c r="A70" s="33">
        <v>37482</v>
      </c>
      <c r="B70" s="11">
        <f t="shared" si="8"/>
        <v>37511</v>
      </c>
      <c r="C70" s="12">
        <v>12</v>
      </c>
      <c r="D70" s="20">
        <f t="shared" si="7"/>
        <v>2.4849066497880004</v>
      </c>
      <c r="E70" s="23">
        <f>EXP(AVERAGE(D70:D73))</f>
        <v>6.981706842013332</v>
      </c>
    </row>
    <row r="71" spans="1:5" ht="12.75">
      <c r="A71" s="33">
        <v>37487</v>
      </c>
      <c r="B71" s="11">
        <f t="shared" si="8"/>
        <v>37516</v>
      </c>
      <c r="C71" s="12">
        <v>3</v>
      </c>
      <c r="D71" s="20">
        <f t="shared" si="7"/>
        <v>1.0986122886681098</v>
      </c>
      <c r="E71" s="23"/>
    </row>
    <row r="72" spans="1:5" ht="12.75">
      <c r="A72" s="33">
        <v>37494</v>
      </c>
      <c r="B72" s="11">
        <f t="shared" si="8"/>
        <v>37523</v>
      </c>
      <c r="C72" s="12">
        <v>11</v>
      </c>
      <c r="D72" s="20">
        <f t="shared" si="7"/>
        <v>2.3978952727983707</v>
      </c>
      <c r="E72" s="23"/>
    </row>
    <row r="73" spans="1:5" ht="12.75">
      <c r="A73" s="33">
        <v>37503</v>
      </c>
      <c r="B73" s="11">
        <f t="shared" si="8"/>
        <v>37532</v>
      </c>
      <c r="C73" s="12">
        <v>6</v>
      </c>
      <c r="D73" s="20">
        <f t="shared" si="7"/>
        <v>1.791759469228055</v>
      </c>
      <c r="E73" s="23"/>
    </row>
    <row r="74" spans="1:5" ht="12.75">
      <c r="A74" s="33">
        <v>37788</v>
      </c>
      <c r="B74" s="11">
        <f t="shared" si="8"/>
        <v>37817</v>
      </c>
      <c r="C74" s="12">
        <v>1</v>
      </c>
      <c r="D74" s="20">
        <f t="shared" si="7"/>
        <v>0</v>
      </c>
      <c r="E74" s="23">
        <f>EXP(AVERAGE(D74:D78))</f>
        <v>1.475773161594552</v>
      </c>
    </row>
    <row r="75" spans="1:5" ht="12.75">
      <c r="A75" s="33">
        <v>37798</v>
      </c>
      <c r="B75" s="11">
        <f t="shared" si="8"/>
        <v>37827</v>
      </c>
      <c r="C75" s="12">
        <v>0</v>
      </c>
      <c r="D75" s="20">
        <v>0</v>
      </c>
      <c r="E75" s="23">
        <f>EXP(AVERAGE(D75:D79))</f>
        <v>3.5627256333413455</v>
      </c>
    </row>
    <row r="76" spans="1:5" ht="12.75">
      <c r="A76" s="33">
        <v>37804</v>
      </c>
      <c r="B76" s="11">
        <f t="shared" si="8"/>
        <v>37833</v>
      </c>
      <c r="C76" s="12">
        <v>1</v>
      </c>
      <c r="D76" s="20">
        <f aca="true" t="shared" si="9" ref="D76:D92">LN(C76)</f>
        <v>0</v>
      </c>
      <c r="E76" s="23">
        <f>EXP(AVERAGE(D76:D80))</f>
        <v>6.350923471052767</v>
      </c>
    </row>
    <row r="77" spans="1:5" ht="12.75">
      <c r="A77" s="33">
        <v>37809</v>
      </c>
      <c r="B77" s="11">
        <f t="shared" si="8"/>
        <v>37838</v>
      </c>
      <c r="C77" s="12">
        <v>7</v>
      </c>
      <c r="D77" s="20">
        <f t="shared" si="9"/>
        <v>1.9459101490553132</v>
      </c>
      <c r="E77" s="23">
        <f>EXP(AVERAGE(D77:D81))</f>
        <v>11.057600010351127</v>
      </c>
    </row>
    <row r="78" spans="1:5" ht="12.75">
      <c r="A78" s="33">
        <v>37812</v>
      </c>
      <c r="B78" s="11">
        <f t="shared" si="8"/>
        <v>37841</v>
      </c>
      <c r="C78" s="12">
        <v>1</v>
      </c>
      <c r="D78" s="20">
        <f t="shared" si="9"/>
        <v>0</v>
      </c>
      <c r="E78" s="23">
        <f>EXP(AVERAGE(D78:D81))</f>
        <v>12.396571368664338</v>
      </c>
    </row>
    <row r="79" spans="1:5" ht="12.75">
      <c r="A79" s="33">
        <v>37823</v>
      </c>
      <c r="B79" s="11">
        <f t="shared" si="8"/>
        <v>37852</v>
      </c>
      <c r="C79" s="12">
        <v>82</v>
      </c>
      <c r="D79" s="20">
        <f t="shared" si="9"/>
        <v>4.406719247264253</v>
      </c>
      <c r="E79" s="23">
        <f>EXP(AVERAGE(D79:D83))</f>
        <v>23.007731336655525</v>
      </c>
    </row>
    <row r="80" spans="1:5" ht="12.75">
      <c r="A80" s="33">
        <v>37830</v>
      </c>
      <c r="B80" s="11">
        <f t="shared" si="8"/>
        <v>37859</v>
      </c>
      <c r="C80" s="12">
        <v>18</v>
      </c>
      <c r="D80" s="20">
        <f t="shared" si="9"/>
        <v>2.8903717578961645</v>
      </c>
      <c r="E80" s="23">
        <f>EXP(AVERAGE(D80:D83))</f>
        <v>16.745140032055566</v>
      </c>
    </row>
    <row r="81" spans="1:5" ht="12.75">
      <c r="A81" s="33">
        <v>37837</v>
      </c>
      <c r="B81" s="11">
        <f t="shared" si="8"/>
        <v>37866</v>
      </c>
      <c r="C81" s="12">
        <v>16</v>
      </c>
      <c r="D81" s="20">
        <f t="shared" si="9"/>
        <v>2.772588722239781</v>
      </c>
      <c r="E81" s="23">
        <f>EXP(AVERAGE(D81:D85))</f>
        <v>10.947552235932067</v>
      </c>
    </row>
    <row r="82" spans="1:5" ht="12.75">
      <c r="A82" s="33">
        <v>37845</v>
      </c>
      <c r="B82" s="11">
        <f t="shared" si="8"/>
        <v>37874</v>
      </c>
      <c r="C82" s="12">
        <v>39</v>
      </c>
      <c r="D82" s="20">
        <f t="shared" si="9"/>
        <v>3.6635616461296463</v>
      </c>
      <c r="E82" s="23">
        <f>EXP(AVERAGE(D82:D86))</f>
        <v>7.832804381701749</v>
      </c>
    </row>
    <row r="83" spans="1:5" ht="12.75">
      <c r="A83" s="33">
        <v>37852</v>
      </c>
      <c r="B83" s="11">
        <f t="shared" si="8"/>
        <v>37881</v>
      </c>
      <c r="C83" s="12">
        <v>7</v>
      </c>
      <c r="D83" s="20">
        <f t="shared" si="9"/>
        <v>1.9459101490553132</v>
      </c>
      <c r="E83" s="23">
        <f>EXP(AVERAGE(D83:D87))</f>
        <v>3.7644744953273515</v>
      </c>
    </row>
    <row r="84" spans="1:5" ht="12.75">
      <c r="A84" s="33">
        <v>37861</v>
      </c>
      <c r="B84" s="11">
        <f t="shared" si="8"/>
        <v>37890</v>
      </c>
      <c r="C84" s="12">
        <v>6</v>
      </c>
      <c r="D84" s="20">
        <f t="shared" si="9"/>
        <v>1.791759469228055</v>
      </c>
      <c r="E84" s="23">
        <f>EXP(AVERAGE(D84:D88))</f>
        <v>3.365865436338599</v>
      </c>
    </row>
    <row r="85" spans="1:5" ht="12.75">
      <c r="A85" s="33">
        <v>37866</v>
      </c>
      <c r="B85" s="11">
        <f t="shared" si="8"/>
        <v>37895</v>
      </c>
      <c r="C85" s="12">
        <v>6</v>
      </c>
      <c r="D85" s="20">
        <f t="shared" si="9"/>
        <v>1.791759469228055</v>
      </c>
      <c r="E85" s="23">
        <f>EXP(AVERAGE(D85:D89))</f>
        <v>3.2453422231992084</v>
      </c>
    </row>
    <row r="86" spans="1:5" ht="12.75">
      <c r="A86" s="33">
        <v>37874</v>
      </c>
      <c r="B86" s="11">
        <f t="shared" si="8"/>
        <v>37903</v>
      </c>
      <c r="C86" s="12">
        <v>3</v>
      </c>
      <c r="D86" s="20">
        <f t="shared" si="9"/>
        <v>1.0986122886681098</v>
      </c>
      <c r="E86" s="23">
        <f>EXP(AVERAGE(D86:D91))</f>
        <v>2.7981664143395273</v>
      </c>
    </row>
    <row r="87" spans="1:5" ht="12.75">
      <c r="A87" s="33">
        <v>37881</v>
      </c>
      <c r="B87" s="11">
        <f t="shared" si="8"/>
        <v>37910</v>
      </c>
      <c r="C87" s="12">
        <v>1</v>
      </c>
      <c r="D87" s="20">
        <f t="shared" si="9"/>
        <v>0</v>
      </c>
      <c r="E87" s="23">
        <f>EXP(AVERAGE(D87:D92))</f>
        <v>2.329986101501426</v>
      </c>
    </row>
    <row r="88" spans="1:5" ht="12.75">
      <c r="A88" s="33">
        <v>37889</v>
      </c>
      <c r="B88" s="11">
        <f t="shared" si="8"/>
        <v>37918</v>
      </c>
      <c r="C88" s="12">
        <v>4</v>
      </c>
      <c r="D88" s="20">
        <f t="shared" si="9"/>
        <v>1.3862943611198906</v>
      </c>
      <c r="E88" s="23"/>
    </row>
    <row r="89" spans="1:5" ht="12.75">
      <c r="A89" s="33">
        <v>37894</v>
      </c>
      <c r="B89" s="11">
        <f t="shared" si="8"/>
        <v>37923</v>
      </c>
      <c r="C89" s="12">
        <v>5</v>
      </c>
      <c r="D89" s="20">
        <f t="shared" si="9"/>
        <v>1.6094379124341003</v>
      </c>
      <c r="E89" s="23"/>
    </row>
    <row r="90" spans="1:5" ht="12.75">
      <c r="A90" s="33">
        <v>37896</v>
      </c>
      <c r="B90" s="11">
        <f t="shared" si="8"/>
        <v>37925</v>
      </c>
      <c r="C90" s="12">
        <v>2</v>
      </c>
      <c r="D90" s="20">
        <f t="shared" si="9"/>
        <v>0.6931471805599453</v>
      </c>
      <c r="E90" s="23"/>
    </row>
    <row r="91" spans="1:5" ht="12.75">
      <c r="A91" s="33">
        <v>37901</v>
      </c>
      <c r="B91" s="11">
        <f t="shared" si="8"/>
        <v>37930</v>
      </c>
      <c r="C91" s="12">
        <v>4</v>
      </c>
      <c r="D91" s="20">
        <f t="shared" si="9"/>
        <v>1.3862943611198906</v>
      </c>
      <c r="E91" s="23"/>
    </row>
    <row r="92" spans="1:5" ht="12.75">
      <c r="A92" s="33">
        <v>37910</v>
      </c>
      <c r="B92" s="11">
        <f t="shared" si="8"/>
        <v>37939</v>
      </c>
      <c r="C92" s="12">
        <v>1</v>
      </c>
      <c r="D92" s="20">
        <f t="shared" si="9"/>
        <v>0</v>
      </c>
      <c r="E92" s="23"/>
    </row>
    <row r="93" spans="1:5" ht="12.75">
      <c r="A93" s="33">
        <v>38154</v>
      </c>
      <c r="B93" s="11">
        <f t="shared" si="8"/>
        <v>38183</v>
      </c>
      <c r="C93" s="22">
        <v>0</v>
      </c>
      <c r="D93" s="20">
        <v>0</v>
      </c>
      <c r="E93" s="23">
        <f>EXP(AVERAGE(D93:D97))</f>
        <v>2.491461879231035</v>
      </c>
    </row>
    <row r="94" spans="1:5" ht="12.75">
      <c r="A94" s="33">
        <v>38155</v>
      </c>
      <c r="B94" s="11">
        <f t="shared" si="8"/>
        <v>38184</v>
      </c>
      <c r="C94" s="22">
        <v>1</v>
      </c>
      <c r="D94" s="20">
        <f aca="true" t="shared" si="10" ref="D94:D112">LN(C94)</f>
        <v>0</v>
      </c>
      <c r="E94" s="23">
        <f>EXP(AVERAGE(D94:D98))</f>
        <v>4.095345022158439</v>
      </c>
    </row>
    <row r="95" spans="1:5" ht="12.75">
      <c r="A95" s="33">
        <v>38161</v>
      </c>
      <c r="B95" s="11">
        <f t="shared" si="8"/>
        <v>38190</v>
      </c>
      <c r="C95" s="12">
        <v>2</v>
      </c>
      <c r="D95" s="20">
        <f t="shared" si="10"/>
        <v>0.6931471805599453</v>
      </c>
      <c r="E95" s="23">
        <f>EXP(AVERAGE(D95:D98))</f>
        <v>5.82590126048788</v>
      </c>
    </row>
    <row r="96" spans="1:5" ht="12.75">
      <c r="A96" s="33">
        <v>38169</v>
      </c>
      <c r="B96" s="11">
        <f t="shared" si="8"/>
        <v>38198</v>
      </c>
      <c r="C96" s="12">
        <v>6</v>
      </c>
      <c r="D96" s="20">
        <f t="shared" si="10"/>
        <v>1.791759469228055</v>
      </c>
      <c r="E96" s="23">
        <f>EXP(AVERAGE(D96:D100))</f>
        <v>7.599325238348078</v>
      </c>
    </row>
    <row r="97" spans="1:5" ht="12.75">
      <c r="A97" s="33">
        <v>38180</v>
      </c>
      <c r="B97" s="11">
        <f t="shared" si="8"/>
        <v>38209</v>
      </c>
      <c r="C97" s="12">
        <v>8</v>
      </c>
      <c r="D97" s="20">
        <f t="shared" si="10"/>
        <v>2.0794415416798357</v>
      </c>
      <c r="E97" s="23">
        <f>EXP(AVERAGE(D97:D101))</f>
        <v>7.599325238348078</v>
      </c>
    </row>
    <row r="98" spans="1:5" ht="12.75">
      <c r="A98" s="33">
        <v>38184</v>
      </c>
      <c r="B98" s="11">
        <f t="shared" si="8"/>
        <v>38213</v>
      </c>
      <c r="C98" s="12">
        <v>12</v>
      </c>
      <c r="D98" s="20">
        <f t="shared" si="10"/>
        <v>2.4849066497880004</v>
      </c>
      <c r="E98" s="23">
        <f>EXP(AVERAGE(D98:D102))</f>
        <v>10.089271815990108</v>
      </c>
    </row>
    <row r="99" spans="1:5" ht="12.75">
      <c r="A99" s="33">
        <v>38195</v>
      </c>
      <c r="B99" s="11">
        <f t="shared" si="8"/>
        <v>38224</v>
      </c>
      <c r="C99" s="12">
        <v>2</v>
      </c>
      <c r="D99" s="20">
        <f t="shared" si="10"/>
        <v>0.6931471805599453</v>
      </c>
      <c r="E99" s="23">
        <f>EXP(AVERAGE(D99:D103))</f>
        <v>8.783221262657898</v>
      </c>
    </row>
    <row r="100" spans="1:5" ht="12.75">
      <c r="A100" s="33">
        <v>38197</v>
      </c>
      <c r="B100" s="11">
        <f t="shared" si="8"/>
        <v>38226</v>
      </c>
      <c r="C100" s="12">
        <v>22</v>
      </c>
      <c r="D100" s="20">
        <f t="shared" si="10"/>
        <v>3.091042453358316</v>
      </c>
      <c r="E100" s="23">
        <f>EXP(AVERAGE(D100:D103))</f>
        <v>12.714807235018927</v>
      </c>
    </row>
    <row r="101" spans="1:5" ht="12.75">
      <c r="A101" s="33">
        <v>38203</v>
      </c>
      <c r="B101" s="11">
        <f aca="true" t="shared" si="11" ref="B101:B132">A101+29</f>
        <v>38232</v>
      </c>
      <c r="C101" s="12">
        <v>6</v>
      </c>
      <c r="D101" s="20">
        <f t="shared" si="10"/>
        <v>1.791759469228055</v>
      </c>
      <c r="E101" s="23">
        <f>EXP(AVERAGE(D101:D103))</f>
        <v>10.59104500597819</v>
      </c>
    </row>
    <row r="102" spans="1:5" ht="12.75">
      <c r="A102" s="33">
        <v>38210</v>
      </c>
      <c r="B102" s="11">
        <f t="shared" si="11"/>
        <v>38239</v>
      </c>
      <c r="C102" s="12">
        <v>33</v>
      </c>
      <c r="D102" s="20">
        <f t="shared" si="10"/>
        <v>3.4965075614664802</v>
      </c>
      <c r="E102" s="23">
        <f>EXP(AVERAGE(D102:D105))</f>
        <v>4.936812252244143</v>
      </c>
    </row>
    <row r="103" spans="1:5" ht="12.75">
      <c r="A103" s="33">
        <v>38218</v>
      </c>
      <c r="B103" s="11">
        <f t="shared" si="11"/>
        <v>38247</v>
      </c>
      <c r="C103" s="12">
        <v>6</v>
      </c>
      <c r="D103" s="20">
        <f t="shared" si="10"/>
        <v>1.791759469228055</v>
      </c>
      <c r="E103" s="23">
        <f>EXP(AVERAGE(D103:D106))</f>
        <v>2.449489742783178</v>
      </c>
    </row>
    <row r="104" spans="1:5" ht="12.75">
      <c r="A104" s="33">
        <v>38233</v>
      </c>
      <c r="B104" s="11">
        <f t="shared" si="11"/>
        <v>38262</v>
      </c>
      <c r="C104" s="12">
        <v>1</v>
      </c>
      <c r="D104" s="20">
        <f t="shared" si="10"/>
        <v>0</v>
      </c>
      <c r="E104" s="23">
        <f>EXP(AVERAGE(D104:D108))</f>
        <v>4.5965868605891345</v>
      </c>
    </row>
    <row r="105" spans="1:5" ht="12.75">
      <c r="A105" s="33">
        <v>38237</v>
      </c>
      <c r="B105" s="11">
        <f t="shared" si="11"/>
        <v>38266</v>
      </c>
      <c r="C105" s="12">
        <v>3</v>
      </c>
      <c r="D105" s="20">
        <f t="shared" si="10"/>
        <v>1.0986122886681098</v>
      </c>
      <c r="E105" s="23"/>
    </row>
    <row r="106" spans="1:5" ht="12.75">
      <c r="A106" s="33">
        <v>38244</v>
      </c>
      <c r="B106" s="11">
        <f t="shared" si="11"/>
        <v>38273</v>
      </c>
      <c r="C106" s="12">
        <v>2</v>
      </c>
      <c r="D106" s="20">
        <f t="shared" si="10"/>
        <v>0.6931471805599453</v>
      </c>
      <c r="E106" s="23"/>
    </row>
    <row r="107" spans="1:5" ht="12.75">
      <c r="A107" s="33">
        <v>38252</v>
      </c>
      <c r="B107" s="11">
        <f t="shared" si="11"/>
        <v>38281</v>
      </c>
      <c r="C107" s="12">
        <v>6</v>
      </c>
      <c r="D107" s="20">
        <f t="shared" si="10"/>
        <v>1.791759469228055</v>
      </c>
      <c r="E107" s="23"/>
    </row>
    <row r="108" spans="1:5" ht="12.75">
      <c r="A108" s="33">
        <v>38258</v>
      </c>
      <c r="B108" s="11">
        <f t="shared" si="11"/>
        <v>38287</v>
      </c>
      <c r="C108" s="12">
        <v>57</v>
      </c>
      <c r="D108" s="20">
        <f t="shared" si="10"/>
        <v>4.04305126783455</v>
      </c>
      <c r="E108" s="23"/>
    </row>
    <row r="109" spans="1:5" ht="12.75">
      <c r="A109" s="33">
        <v>39646</v>
      </c>
      <c r="B109" s="11">
        <f t="shared" si="11"/>
        <v>39675</v>
      </c>
      <c r="C109" s="12">
        <v>12</v>
      </c>
      <c r="D109" s="20">
        <f t="shared" si="10"/>
        <v>2.4849066497880004</v>
      </c>
      <c r="E109" s="21">
        <f aca="true" t="shared" si="12" ref="E109:E117">EXP(AVERAGE(D109:D113))</f>
        <v>5.53264857541997</v>
      </c>
    </row>
    <row r="110" spans="1:5" ht="12.75">
      <c r="A110" s="33">
        <v>39652</v>
      </c>
      <c r="B110" s="11">
        <f t="shared" si="11"/>
        <v>39681</v>
      </c>
      <c r="C110" s="12">
        <v>2</v>
      </c>
      <c r="D110" s="20">
        <f t="shared" si="10"/>
        <v>0.6931471805599453</v>
      </c>
      <c r="E110" s="21">
        <f t="shared" si="12"/>
        <v>5.101699022842866</v>
      </c>
    </row>
    <row r="111" spans="1:5" ht="12.75">
      <c r="A111" s="33">
        <v>39658</v>
      </c>
      <c r="B111" s="11">
        <f t="shared" si="11"/>
        <v>39687</v>
      </c>
      <c r="C111" s="12">
        <v>18</v>
      </c>
      <c r="D111" s="20">
        <f t="shared" si="10"/>
        <v>2.8903717578961645</v>
      </c>
      <c r="E111" s="21">
        <f t="shared" si="12"/>
        <v>6.731732219023507</v>
      </c>
    </row>
    <row r="112" spans="1:5" ht="12.75">
      <c r="A112" s="33">
        <v>39666</v>
      </c>
      <c r="B112" s="11">
        <f t="shared" si="11"/>
        <v>39695</v>
      </c>
      <c r="C112" s="12">
        <v>12</v>
      </c>
      <c r="D112" s="20">
        <f t="shared" si="10"/>
        <v>2.4849066497880004</v>
      </c>
      <c r="E112" s="21">
        <f t="shared" si="12"/>
        <v>3.7763515557199274</v>
      </c>
    </row>
    <row r="113" spans="1:5" ht="12.75">
      <c r="A113" s="33">
        <v>39671</v>
      </c>
      <c r="B113" s="11">
        <f t="shared" si="11"/>
        <v>39700</v>
      </c>
      <c r="C113" s="12">
        <v>0</v>
      </c>
      <c r="D113" s="20">
        <v>1E-06</v>
      </c>
      <c r="E113" s="21">
        <f t="shared" si="12"/>
        <v>2.6390168771523284</v>
      </c>
    </row>
    <row r="114" spans="1:5" ht="12.75">
      <c r="A114" s="33">
        <v>39678</v>
      </c>
      <c r="B114" s="11">
        <f t="shared" si="11"/>
        <v>39707</v>
      </c>
      <c r="C114" s="12">
        <v>8</v>
      </c>
      <c r="D114" s="20">
        <f>LN(C114)</f>
        <v>2.0794415416798357</v>
      </c>
      <c r="E114" s="21">
        <f t="shared" si="12"/>
        <v>2.6390168771523284</v>
      </c>
    </row>
    <row r="115" spans="1:5" ht="12.75">
      <c r="A115" s="33">
        <v>39686</v>
      </c>
      <c r="B115" s="11">
        <f t="shared" si="11"/>
        <v>39715</v>
      </c>
      <c r="C115" s="22">
        <v>8</v>
      </c>
      <c r="D115" s="20">
        <f>LN(C115)</f>
        <v>2.0794415416798357</v>
      </c>
      <c r="E115" s="21">
        <f t="shared" si="12"/>
        <v>1.7411021712532377</v>
      </c>
    </row>
    <row r="116" spans="1:5" ht="12.75">
      <c r="A116" s="33">
        <v>39693</v>
      </c>
      <c r="B116" s="11">
        <f t="shared" si="11"/>
        <v>39722</v>
      </c>
      <c r="C116" s="22">
        <v>0</v>
      </c>
      <c r="D116" s="20">
        <v>1E-06</v>
      </c>
      <c r="E116" s="21">
        <f t="shared" si="12"/>
        <v>1.5157174759406107</v>
      </c>
    </row>
    <row r="117" spans="1:5" ht="12.75">
      <c r="A117" s="33">
        <v>39699</v>
      </c>
      <c r="B117" s="11">
        <f t="shared" si="11"/>
        <v>39728</v>
      </c>
      <c r="C117" s="22">
        <v>2</v>
      </c>
      <c r="D117" s="20">
        <f>LN(C117)</f>
        <v>0.6931471805599453</v>
      </c>
      <c r="E117" s="21">
        <f t="shared" si="12"/>
        <v>1.515717172797146</v>
      </c>
    </row>
    <row r="118" spans="1:5" ht="12.75">
      <c r="A118" s="33">
        <v>39706</v>
      </c>
      <c r="B118" s="11">
        <f t="shared" si="11"/>
        <v>39735</v>
      </c>
      <c r="C118" s="22">
        <v>6</v>
      </c>
      <c r="D118" s="20">
        <v>1E-06</v>
      </c>
      <c r="E118" s="21">
        <f>EXP(AVERAGE(D118:D121))</f>
        <v>1.414214269480053</v>
      </c>
    </row>
    <row r="119" spans="1:5" ht="12.75">
      <c r="A119" s="33">
        <v>39713</v>
      </c>
      <c r="B119" s="11">
        <f t="shared" si="11"/>
        <v>39742</v>
      </c>
      <c r="C119" s="22">
        <v>0</v>
      </c>
      <c r="D119" s="20">
        <v>1E-06</v>
      </c>
      <c r="E119" s="21">
        <f>EXP(AVERAGE(D119:D123))</f>
        <v>2.0000004000000398</v>
      </c>
    </row>
    <row r="120" spans="1:5" ht="12.75">
      <c r="A120" s="33">
        <v>39719</v>
      </c>
      <c r="B120" s="11">
        <f t="shared" si="11"/>
        <v>39748</v>
      </c>
      <c r="C120" s="12">
        <v>4</v>
      </c>
      <c r="D120" s="20">
        <f>LN(C120)</f>
        <v>1.3862943611198906</v>
      </c>
      <c r="E120" s="21">
        <f>EXP(AVERAGE(D120:D124))</f>
        <v>2.0000004000000398</v>
      </c>
    </row>
    <row r="121" spans="1:5" ht="12.75">
      <c r="A121" s="33">
        <v>39727</v>
      </c>
      <c r="B121" s="11">
        <f t="shared" si="11"/>
        <v>39756</v>
      </c>
      <c r="C121" s="12">
        <v>1</v>
      </c>
      <c r="D121" s="20">
        <f>LN(C121)</f>
        <v>0</v>
      </c>
      <c r="E121" s="21">
        <f>EXP(AVERAGE(D121:D127))</f>
        <v>2.3919611746683427</v>
      </c>
    </row>
    <row r="122" spans="1:5" ht="12.75">
      <c r="A122" s="33">
        <v>39737</v>
      </c>
      <c r="B122" s="11">
        <f t="shared" si="11"/>
        <v>39766</v>
      </c>
      <c r="C122" s="22">
        <v>4</v>
      </c>
      <c r="D122" s="20">
        <f>LN(C122)</f>
        <v>1.3862943611198906</v>
      </c>
      <c r="E122" s="21">
        <f>EXP(AVERAGE(D122:D129))</f>
        <v>2.144914419793475</v>
      </c>
    </row>
    <row r="123" spans="1:5" ht="12.75">
      <c r="A123" s="33">
        <v>39741</v>
      </c>
      <c r="B123" s="11">
        <f t="shared" si="11"/>
        <v>39770</v>
      </c>
      <c r="C123" s="12">
        <v>2</v>
      </c>
      <c r="D123" s="20">
        <f>LN(C123)</f>
        <v>0.6931471805599453</v>
      </c>
      <c r="E123" s="21">
        <f>EXP(AVERAGE(D123:D133))</f>
        <v>1.6355325324845964</v>
      </c>
    </row>
    <row r="124" spans="1:5" ht="12.75">
      <c r="A124" s="33">
        <v>39749</v>
      </c>
      <c r="B124" s="11">
        <f t="shared" si="11"/>
        <v>39778</v>
      </c>
      <c r="C124" s="12">
        <v>0</v>
      </c>
      <c r="D124" s="20">
        <v>1E-06</v>
      </c>
      <c r="E124" s="21">
        <f>EXP(AVERAGE(D124:D135))</f>
        <v>1.481728022237668</v>
      </c>
    </row>
    <row r="125" spans="1:5" ht="12.75">
      <c r="A125" s="33">
        <v>39755</v>
      </c>
      <c r="B125" s="11">
        <f t="shared" si="11"/>
        <v>39784</v>
      </c>
      <c r="C125" s="12">
        <v>14</v>
      </c>
      <c r="D125" s="20">
        <f>LN(C125)</f>
        <v>2.6390573296152584</v>
      </c>
      <c r="E125" s="21">
        <f>EXP(AVERAGE(D125:D138))</f>
        <v>1.471889369432552</v>
      </c>
    </row>
    <row r="126" spans="1:5" ht="12.75">
      <c r="A126" s="33">
        <v>39757</v>
      </c>
      <c r="B126" s="11">
        <f t="shared" si="11"/>
        <v>39786</v>
      </c>
      <c r="C126" s="22">
        <v>4</v>
      </c>
      <c r="D126" s="20">
        <f>LN(C126)</f>
        <v>1.3862943611198906</v>
      </c>
      <c r="E126" s="21">
        <f>EXP(AVERAGE(D126:D139))</f>
        <v>1.2808876046836635</v>
      </c>
    </row>
    <row r="127" spans="1:5" ht="12.75">
      <c r="A127" s="33">
        <v>39758</v>
      </c>
      <c r="B127" s="11">
        <f t="shared" si="11"/>
        <v>39787</v>
      </c>
      <c r="C127" s="22">
        <v>0</v>
      </c>
      <c r="D127" s="20">
        <v>1E-06</v>
      </c>
      <c r="E127" s="21">
        <f>EXP(AVERAGE(D127:D139))</f>
        <v>1.173461362666866</v>
      </c>
    </row>
    <row r="128" spans="1:5" ht="12.75">
      <c r="A128" s="33">
        <v>39764</v>
      </c>
      <c r="B128" s="11">
        <f t="shared" si="11"/>
        <v>39793</v>
      </c>
      <c r="C128" s="12">
        <v>0</v>
      </c>
      <c r="D128" s="20">
        <v>1E-06</v>
      </c>
      <c r="E128" s="21">
        <f>EXP(AVERAGE(D128:D142))</f>
        <v>1.2030259183007999</v>
      </c>
    </row>
    <row r="129" spans="1:5" ht="12.75">
      <c r="A129" s="33">
        <v>39765</v>
      </c>
      <c r="B129" s="11">
        <f t="shared" si="11"/>
        <v>39794</v>
      </c>
      <c r="C129" s="12">
        <v>0</v>
      </c>
      <c r="D129" s="20">
        <v>1E-06</v>
      </c>
      <c r="E129" s="21"/>
    </row>
    <row r="130" spans="1:5" ht="12.75">
      <c r="A130" s="33">
        <v>39769</v>
      </c>
      <c r="B130" s="11">
        <f t="shared" si="11"/>
        <v>39798</v>
      </c>
      <c r="C130" s="12">
        <v>2</v>
      </c>
      <c r="D130" s="20">
        <f>LN(C130)</f>
        <v>0.6931471805599453</v>
      </c>
      <c r="E130" s="21"/>
    </row>
    <row r="131" spans="1:5" ht="12.75">
      <c r="A131" s="33">
        <v>39770</v>
      </c>
      <c r="B131" s="11">
        <f t="shared" si="11"/>
        <v>39799</v>
      </c>
      <c r="C131" s="12">
        <v>2</v>
      </c>
      <c r="D131" s="20">
        <v>1E-06</v>
      </c>
      <c r="E131" s="21"/>
    </row>
    <row r="132" spans="1:5" ht="12.75">
      <c r="A132" s="33">
        <v>39771</v>
      </c>
      <c r="B132" s="11">
        <f t="shared" si="11"/>
        <v>39800</v>
      </c>
      <c r="C132" s="12">
        <v>2</v>
      </c>
      <c r="D132" s="20">
        <v>1E-06</v>
      </c>
      <c r="E132" s="21"/>
    </row>
    <row r="133" spans="1:5" ht="12.75">
      <c r="A133" s="33">
        <v>39772</v>
      </c>
      <c r="B133" s="11">
        <f aca="true" t="shared" si="13" ref="B133:B142">A133+29</f>
        <v>39801</v>
      </c>
      <c r="C133" s="12">
        <v>0</v>
      </c>
      <c r="D133" s="20">
        <v>1E-06</v>
      </c>
      <c r="E133" s="21"/>
    </row>
    <row r="134" spans="1:5" ht="12.75">
      <c r="A134" s="33">
        <v>39776</v>
      </c>
      <c r="B134" s="11">
        <f t="shared" si="13"/>
        <v>39805</v>
      </c>
      <c r="C134" s="12">
        <v>0</v>
      </c>
      <c r="D134" s="20">
        <v>1E-06</v>
      </c>
      <c r="E134" s="21"/>
    </row>
    <row r="135" spans="1:5" ht="12.75">
      <c r="A135" s="33">
        <v>39777</v>
      </c>
      <c r="B135" s="11">
        <f t="shared" si="13"/>
        <v>39806</v>
      </c>
      <c r="C135" s="12">
        <v>0</v>
      </c>
      <c r="D135" s="20">
        <v>1E-06</v>
      </c>
      <c r="E135" s="21"/>
    </row>
    <row r="136" spans="1:5" ht="12.75">
      <c r="A136" s="33">
        <v>39783</v>
      </c>
      <c r="B136" s="11">
        <f t="shared" si="13"/>
        <v>39812</v>
      </c>
      <c r="C136" s="12">
        <v>0</v>
      </c>
      <c r="D136" s="20">
        <v>1E-06</v>
      </c>
      <c r="E136" s="21"/>
    </row>
    <row r="137" spans="1:5" ht="12.75">
      <c r="A137" s="33">
        <v>39784</v>
      </c>
      <c r="B137" s="11">
        <f t="shared" si="13"/>
        <v>39813</v>
      </c>
      <c r="C137" s="12">
        <v>2</v>
      </c>
      <c r="D137" s="20">
        <f>LN(C137)</f>
        <v>0.6931471805599453</v>
      </c>
      <c r="E137" s="21"/>
    </row>
    <row r="138" spans="1:5" ht="12.75">
      <c r="A138" s="33">
        <v>39785</v>
      </c>
      <c r="B138" s="11">
        <f t="shared" si="13"/>
        <v>39814</v>
      </c>
      <c r="C138" s="12">
        <v>0</v>
      </c>
      <c r="D138" s="20">
        <v>1E-06</v>
      </c>
      <c r="E138" s="21"/>
    </row>
    <row r="139" spans="1:5" ht="12.75">
      <c r="A139" s="33">
        <v>39786</v>
      </c>
      <c r="B139" s="11">
        <f t="shared" si="13"/>
        <v>39815</v>
      </c>
      <c r="C139" s="12">
        <v>2</v>
      </c>
      <c r="D139" s="20">
        <f>LN(C139)</f>
        <v>0.6931471805599453</v>
      </c>
      <c r="E139" s="21"/>
    </row>
    <row r="140" spans="1:5" ht="12.75">
      <c r="A140" s="33">
        <v>39790</v>
      </c>
      <c r="B140" s="11">
        <f t="shared" si="13"/>
        <v>39819</v>
      </c>
      <c r="C140" s="12">
        <v>2</v>
      </c>
      <c r="D140" s="20">
        <f>LN(C140)</f>
        <v>0.6931471805599453</v>
      </c>
      <c r="E140" s="21"/>
    </row>
    <row r="141" spans="1:5" ht="12.75">
      <c r="A141" s="33">
        <v>39791</v>
      </c>
      <c r="B141" s="11">
        <f t="shared" si="13"/>
        <v>39820</v>
      </c>
      <c r="C141" s="12">
        <v>0</v>
      </c>
      <c r="D141" s="20">
        <v>1E-06</v>
      </c>
      <c r="E141" s="21"/>
    </row>
    <row r="142" spans="1:5" ht="12.75">
      <c r="A142" s="33">
        <v>39792</v>
      </c>
      <c r="B142" s="11">
        <f t="shared" si="13"/>
        <v>39821</v>
      </c>
      <c r="C142" s="12">
        <v>0</v>
      </c>
      <c r="D142" s="20">
        <v>1E-06</v>
      </c>
      <c r="E142" s="21"/>
    </row>
    <row r="143" spans="1:4" ht="12.75">
      <c r="A143" s="30" t="s">
        <v>46</v>
      </c>
      <c r="D143" s="26"/>
    </row>
    <row r="144" spans="1:5" ht="12.75">
      <c r="A144" s="35" t="s">
        <v>39</v>
      </c>
      <c r="C144" s="27"/>
      <c r="D144" s="27"/>
      <c r="E144" s="27">
        <f>COUNTIF(E5:E142,"&gt;=21")</f>
        <v>5</v>
      </c>
    </row>
    <row r="145" spans="1:5" ht="12.75">
      <c r="A145" s="36" t="s">
        <v>40</v>
      </c>
      <c r="B145" s="28"/>
      <c r="D145" s="26"/>
      <c r="E145" s="29">
        <f>COUNT(E5:E142)</f>
        <v>103</v>
      </c>
    </row>
    <row r="146" spans="1:4" ht="12.75">
      <c r="A146" s="37"/>
      <c r="D146" s="26"/>
    </row>
    <row r="147" spans="1:4" ht="12.75">
      <c r="A147" s="31" t="s">
        <v>42</v>
      </c>
      <c r="B147" s="5"/>
      <c r="D147" s="26"/>
    </row>
    <row r="148" spans="1:4" ht="12.75">
      <c r="A148" s="30" t="s">
        <v>32</v>
      </c>
      <c r="B148" s="5"/>
      <c r="D148" s="26"/>
    </row>
    <row r="149" spans="1:4" ht="12.75">
      <c r="A149" s="30" t="s">
        <v>41</v>
      </c>
      <c r="B149" s="5"/>
      <c r="D149" s="26"/>
    </row>
    <row r="150" spans="1:4" ht="12.75">
      <c r="A150" s="30" t="s">
        <v>34</v>
      </c>
      <c r="B150" s="5"/>
      <c r="D150" s="26"/>
    </row>
    <row r="151" spans="1:4" ht="12.75">
      <c r="A151" s="30" t="s">
        <v>35</v>
      </c>
      <c r="B151" s="5"/>
      <c r="D151" s="26"/>
    </row>
    <row r="152" spans="1:4" ht="12.75">
      <c r="A152" s="30" t="s">
        <v>36</v>
      </c>
      <c r="B152" s="5"/>
      <c r="D152" s="26"/>
    </row>
    <row r="153" spans="1:4" ht="12.75">
      <c r="A153" s="30" t="s">
        <v>37</v>
      </c>
      <c r="B153" s="5"/>
      <c r="D153" s="26"/>
    </row>
    <row r="154" ht="12.75">
      <c r="D154" s="26"/>
    </row>
    <row r="155" spans="1:4" ht="12.75">
      <c r="A155" s="30" t="s">
        <v>47</v>
      </c>
      <c r="B155" s="17"/>
      <c r="D155" s="26"/>
    </row>
    <row r="157" ht="12.75">
      <c r="A157" s="36" t="s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4">
      <selection activeCell="B13" sqref="B13"/>
    </sheetView>
  </sheetViews>
  <sheetFormatPr defaultColWidth="9.140625" defaultRowHeight="12.75"/>
  <cols>
    <col min="1" max="1" width="18.00390625" style="0" bestFit="1" customWidth="1"/>
    <col min="2" max="2" width="31.28125" style="0" bestFit="1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s="6"/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ht="12.75">
      <c r="B10" s="7" t="s">
        <v>12</v>
      </c>
    </row>
    <row r="11" spans="1:2" ht="12.75">
      <c r="A11" s="8" t="s">
        <v>13</v>
      </c>
      <c r="B11" s="8" t="s">
        <v>14</v>
      </c>
    </row>
    <row r="12" spans="1:2" ht="12.75">
      <c r="A12" s="1" t="s">
        <v>15</v>
      </c>
      <c r="B12" s="1">
        <v>4</v>
      </c>
    </row>
    <row r="13" spans="1:2" ht="12.75">
      <c r="A13" s="1" t="s">
        <v>16</v>
      </c>
      <c r="B13" s="1">
        <v>5</v>
      </c>
    </row>
    <row r="14" spans="1:2" ht="12.75">
      <c r="A14" s="1" t="s">
        <v>17</v>
      </c>
      <c r="B14" s="1">
        <v>6</v>
      </c>
    </row>
    <row r="15" spans="1:2" ht="12.75">
      <c r="A15" s="1" t="s">
        <v>18</v>
      </c>
      <c r="B15" s="1">
        <v>7</v>
      </c>
    </row>
    <row r="16" spans="1:2" ht="12.75">
      <c r="A16" s="1" t="s">
        <v>19</v>
      </c>
      <c r="B16" s="1">
        <v>8</v>
      </c>
    </row>
    <row r="17" spans="1:2" ht="12.75">
      <c r="A17" s="1" t="s">
        <v>20</v>
      </c>
      <c r="B17" s="1">
        <v>9</v>
      </c>
    </row>
    <row r="18" spans="1:2" ht="12.75">
      <c r="A18" s="1" t="s">
        <v>21</v>
      </c>
      <c r="B18" s="1">
        <v>10</v>
      </c>
    </row>
    <row r="19" spans="1:2" ht="12.75">
      <c r="A19" s="1" t="s">
        <v>22</v>
      </c>
      <c r="B19" s="1">
        <v>11</v>
      </c>
    </row>
    <row r="20" spans="1:2" ht="12.75">
      <c r="A20" s="1" t="s">
        <v>23</v>
      </c>
      <c r="B20" s="1">
        <v>12</v>
      </c>
    </row>
    <row r="21" spans="1:2" ht="12.75">
      <c r="A21" s="1" t="s">
        <v>24</v>
      </c>
      <c r="B21" s="1">
        <v>13</v>
      </c>
    </row>
    <row r="22" spans="1:2" ht="12.75">
      <c r="A22" s="1" t="s">
        <v>25</v>
      </c>
      <c r="B22" s="1">
        <v>14</v>
      </c>
    </row>
    <row r="23" spans="1:2" ht="12.75">
      <c r="A23" s="1" t="s">
        <v>26</v>
      </c>
      <c r="B23" s="1">
        <v>15</v>
      </c>
    </row>
    <row r="24" spans="1:2" ht="12.75">
      <c r="A24" s="1" t="s">
        <v>27</v>
      </c>
      <c r="B24" s="1">
        <v>16</v>
      </c>
    </row>
    <row r="25" spans="1:2" ht="12.75">
      <c r="A25" s="1" t="s">
        <v>28</v>
      </c>
      <c r="B25" s="1">
        <v>17</v>
      </c>
    </row>
    <row r="26" spans="1:2" ht="12.75">
      <c r="A26" s="1" t="s">
        <v>29</v>
      </c>
      <c r="B26" s="1">
        <v>18</v>
      </c>
    </row>
    <row r="27" spans="1:2" ht="12.75">
      <c r="A27" s="1" t="s">
        <v>38</v>
      </c>
      <c r="B27" s="9">
        <v>19</v>
      </c>
    </row>
    <row r="28" spans="1:2" ht="12.75">
      <c r="A28" s="1"/>
      <c r="B28" s="1"/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  <row r="33" ht="12.75">
      <c r="A33" t="s">
        <v>34</v>
      </c>
    </row>
    <row r="34" ht="12.75">
      <c r="A34" t="s">
        <v>35</v>
      </c>
    </row>
    <row r="35" ht="12.75">
      <c r="A35" t="s">
        <v>36</v>
      </c>
    </row>
    <row r="36" ht="12.75">
      <c r="A36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RWQCB6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Coony</dc:creator>
  <cp:keywords/>
  <dc:description/>
  <cp:lastModifiedBy>staff</cp:lastModifiedBy>
  <dcterms:created xsi:type="dcterms:W3CDTF">2008-12-16T22:44:30Z</dcterms:created>
  <dcterms:modified xsi:type="dcterms:W3CDTF">2009-04-08T21:48:06Z</dcterms:modified>
  <cp:category/>
  <cp:version/>
  <cp:contentType/>
  <cp:contentStatus/>
</cp:coreProperties>
</file>