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Trout Creek raw" sheetId="1" r:id="rId1"/>
    <sheet name="Trout Creek Abv Hwy 50" sheetId="2" r:id="rId2"/>
    <sheet name="Delisting Criteria" sheetId="3" r:id="rId3"/>
  </sheets>
  <definedNames/>
  <calcPr fullCalcOnLoad="1"/>
</workbook>
</file>

<file path=xl/sharedStrings.xml><?xml version="1.0" encoding="utf-8"?>
<sst xmlns="http://schemas.openxmlformats.org/spreadsheetml/2006/main" count="212" uniqueCount="98">
  <si>
    <t>2008 Non-Point Source (NPS) Fecal Coliform Data (colonies/100ml) for Trout Creek</t>
  </si>
  <si>
    <t>Date</t>
  </si>
  <si>
    <t>Bridge, Hiway 50 coliform</t>
  </si>
  <si>
    <t>Bridge, Hiway 50 e.coli</t>
  </si>
  <si>
    <t>Field Notes</t>
  </si>
  <si>
    <t>At South Upper Truckee coliform</t>
  </si>
  <si>
    <t>At South Upper Truckee e.coli</t>
  </si>
  <si>
    <t>7/24/2008 Thurs.</t>
  </si>
  <si>
    <t>LP</t>
  </si>
  <si>
    <t>7/29/2008 Tues.</t>
  </si>
  <si>
    <t xml:space="preserve">8/06/2008 Wed. </t>
  </si>
  <si>
    <t>KN</t>
  </si>
  <si>
    <t>8/11/2008 Mon.</t>
  </si>
  <si>
    <t>8/18/2008 Mon.</t>
  </si>
  <si>
    <t>LP:  Geese present</t>
  </si>
  <si>
    <t>8/26/2008 Tues.</t>
  </si>
  <si>
    <t>BW</t>
  </si>
  <si>
    <t>9/2/2008 Tues</t>
  </si>
  <si>
    <t>9/8/2008 Mon.</t>
  </si>
  <si>
    <t>9/15/2008 Mon.</t>
  </si>
  <si>
    <t>9/22/2008 Mon.</t>
  </si>
  <si>
    <t>9/28/2008 Mon.</t>
  </si>
  <si>
    <t>10/6/2008 Mon.</t>
  </si>
  <si>
    <t>LP: showers over wkend.</t>
  </si>
  <si>
    <t>10/16/2008 Thur.</t>
  </si>
  <si>
    <t>10/20/2008  Mon.</t>
  </si>
  <si>
    <t>10/28/2008  Tues.</t>
  </si>
  <si>
    <t>11/3/2008  Mon.</t>
  </si>
  <si>
    <t>LP :snowing</t>
  </si>
  <si>
    <t>11/5/2008 Wed.</t>
  </si>
  <si>
    <t>11/6/2008 Thur.</t>
  </si>
  <si>
    <t>LP: 1 homeless + dog</t>
  </si>
  <si>
    <t>11/12/2008 Wed.</t>
  </si>
  <si>
    <t>LP/KN</t>
  </si>
  <si>
    <t>11/13/2008 Thur.</t>
  </si>
  <si>
    <t>11/17/2008 Mon.</t>
  </si>
  <si>
    <t>11/18/2008 Tues.</t>
  </si>
  <si>
    <t>11/19/2008 Wed.</t>
  </si>
  <si>
    <t>11/20/2008 Thur.</t>
  </si>
  <si>
    <t>LP: Perfect weather all wk</t>
  </si>
  <si>
    <t>11/24/2008 Mon.</t>
  </si>
  <si>
    <t>LP: Thanksgiving week</t>
  </si>
  <si>
    <t>11/25/2008 Tues.</t>
  </si>
  <si>
    <t>12/1/2008 Mon.</t>
  </si>
  <si>
    <t>12/2/2008 Tue.</t>
  </si>
  <si>
    <t>12/3/2008 Wed.</t>
  </si>
  <si>
    <t>12/4/2008 Th.</t>
  </si>
  <si>
    <t>12/8/2008 M.</t>
  </si>
  <si>
    <t>12/9/2008 Tue.</t>
  </si>
  <si>
    <t>12/10/2008 W.</t>
  </si>
  <si>
    <t>log FC</t>
  </si>
  <si>
    <t>30 -day log normalized mean</t>
  </si>
  <si>
    <t>to date (30 days)</t>
  </si>
  <si>
    <t>&gt;20</t>
  </si>
  <si>
    <t>N</t>
  </si>
  <si>
    <t>Delisting criteria</t>
  </si>
  <si>
    <t>α = Excel® Function BINOMDIST(k, n, 0.25, TRUE)</t>
  </si>
  <si>
    <t>β = Excel® Function BINOMDIST(n-k-1, n, 1 – 0.10, TRUE)</t>
  </si>
  <si>
    <t>where n = the number of samples,</t>
  </si>
  <si>
    <t>k = maximum number of measured exceedances allowed,</t>
  </si>
  <si>
    <t>0.10 = acceptable exceedance proportion, and</t>
  </si>
  <si>
    <t>0.25 = unacceptable exceedance proportion.</t>
  </si>
  <si>
    <t>TABLE 4.2: MAXIMUM NUMBER OF MEASURED EXCEEDANCES</t>
  </si>
  <si>
    <t>ALLOWED TO REMOVE A WATER SEGMENT FROM THE SECTION 303(D)</t>
  </si>
  <si>
    <t>LIST FOR CONVENTIONAL OR OTHER POLLUTANTS.</t>
  </si>
  <si>
    <t>From :  Water Quality Control Policy For Developing California’s Clean Water Act Section 303(d) List, September, 2004</t>
  </si>
  <si>
    <t>Null Hypothesis: Actual exceedance proportion &gt; 25 percent.</t>
  </si>
  <si>
    <t>Alternate Hypothesis: Actual exceedance proportion &lt; 10 percent.</t>
  </si>
  <si>
    <t>The minimum effect size is 15 percent.</t>
  </si>
  <si>
    <t>Delist if the number of exceedances</t>
  </si>
  <si>
    <t>Sample Size</t>
  </si>
  <si>
    <t>equal or is less than</t>
  </si>
  <si>
    <t>26 – 30</t>
  </si>
  <si>
    <t>31 – 36</t>
  </si>
  <si>
    <t>37 – 42</t>
  </si>
  <si>
    <t>43 – 48</t>
  </si>
  <si>
    <t>49 – 54</t>
  </si>
  <si>
    <t>55 – 60</t>
  </si>
  <si>
    <t>61 – 66</t>
  </si>
  <si>
    <t>67 – 72</t>
  </si>
  <si>
    <t>73 – 78</t>
  </si>
  <si>
    <t>79 – 84</t>
  </si>
  <si>
    <t>85 – 91</t>
  </si>
  <si>
    <t>92 – 97</t>
  </si>
  <si>
    <t>98 – 103</t>
  </si>
  <si>
    <t>104 – 109</t>
  </si>
  <si>
    <t>110 – 115</t>
  </si>
  <si>
    <t>For sample sizes greater than 121, the maximum number of exceedances allowed is</t>
  </si>
  <si>
    <t>established at α and β &lt; 0.2 and where |α - β| is minimized.</t>
  </si>
  <si>
    <t>β = Excel® Function BINOMDIST(n-k-1, n, 1 – 0.1, TRUE)</t>
  </si>
  <si>
    <t>Continue to collect water quality samples--2008 data shows no violations for (33 samples 7/24 to 12/10).</t>
  </si>
  <si>
    <t>2008 Non-Point Source (NPS) Fecal Coliform Data (colonies/100ml) for Trout Creek above Highway 50</t>
  </si>
  <si>
    <t>sampling location:  Trout Creek at Highway 50</t>
  </si>
  <si>
    <t>116 – 121</t>
  </si>
  <si>
    <t>data is minimum 2 samples per 30-day period</t>
  </si>
  <si>
    <r>
      <t xml:space="preserve">For N= 75, </t>
    </r>
    <r>
      <rPr>
        <sz val="10"/>
        <color indexed="10"/>
        <rFont val="Arial"/>
        <family val="2"/>
      </rPr>
      <t>k=12</t>
    </r>
  </si>
  <si>
    <t>Minimum 1 sample in a 30-day period</t>
  </si>
  <si>
    <r>
      <t xml:space="preserve">Conclusion:  </t>
    </r>
    <r>
      <rPr>
        <u val="single"/>
        <sz val="10"/>
        <rFont val="Arial"/>
        <family val="2"/>
      </rPr>
      <t>Do not</t>
    </r>
    <r>
      <rPr>
        <sz val="10"/>
        <rFont val="Arial"/>
        <family val="2"/>
      </rPr>
      <t xml:space="preserve"> delist Trout Creek above Highway 50 for Fecal Coliform 303(d) list impairment: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</si>
</sst>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\ "/>
    <numFmt numFmtId="171" formatCode="0.0"/>
    <numFmt numFmtId="172" formatCode="0.00000"/>
    <numFmt numFmtId="173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right" wrapText="1"/>
    </xf>
    <xf numFmtId="0" fontId="0" fillId="0" borderId="4" xfId="0" applyFont="1" applyBorder="1" applyAlignment="1">
      <alignment horizontal="right" wrapText="1"/>
    </xf>
    <xf numFmtId="169" fontId="0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4" fontId="0" fillId="0" borderId="0" xfId="0" applyNumberFormat="1" applyFill="1" applyAlignment="1">
      <alignment vertical="top"/>
    </xf>
    <xf numFmtId="14" fontId="0" fillId="0" borderId="0" xfId="0" applyNumberFormat="1" applyAlignment="1">
      <alignment horizontal="right" vertical="top"/>
    </xf>
    <xf numFmtId="14" fontId="0" fillId="0" borderId="0" xfId="0" applyNumberFormat="1" applyBorder="1" applyAlignment="1">
      <alignment horizontal="right" vertical="top"/>
    </xf>
    <xf numFmtId="0" fontId="0" fillId="0" borderId="0" xfId="0" applyBorder="1" applyAlignment="1">
      <alignment vertical="top"/>
    </xf>
    <xf numFmtId="14" fontId="0" fillId="0" borderId="0" xfId="0" applyNumberFormat="1" applyFill="1" applyAlignment="1">
      <alignment horizontal="right" vertical="top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14" fontId="0" fillId="0" borderId="0" xfId="0" applyNumberFormat="1" applyBorder="1" applyAlignment="1">
      <alignment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14" fontId="0" fillId="0" borderId="0" xfId="0" applyNumberFormat="1" applyBorder="1" applyAlignment="1">
      <alignment vertical="top"/>
    </xf>
    <xf numFmtId="17" fontId="0" fillId="0" borderId="0" xfId="0" applyNumberFormat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8">
      <pane ySplit="1" topLeftCell="BM19" activePane="bottomLeft" state="frozen"/>
      <selection pane="topLeft" activeCell="A18" sqref="A18"/>
      <selection pane="bottomLeft" activeCell="B18" sqref="B18"/>
    </sheetView>
  </sheetViews>
  <sheetFormatPr defaultColWidth="9.140625" defaultRowHeight="12.75"/>
  <cols>
    <col min="1" max="1" width="15.57421875" style="0" customWidth="1"/>
    <col min="3" max="3" width="9.8515625" style="0" customWidth="1"/>
    <col min="4" max="4" width="22.7109375" style="0" customWidth="1"/>
    <col min="5" max="5" width="11.57421875" style="0" customWidth="1"/>
    <col min="7" max="7" width="21.7109375" style="0" customWidth="1"/>
  </cols>
  <sheetData>
    <row r="1" ht="12.75">
      <c r="A1" s="1" t="s">
        <v>0</v>
      </c>
    </row>
    <row r="2" spans="1:9" ht="5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4</v>
      </c>
      <c r="H2" s="4"/>
      <c r="I2" s="4"/>
    </row>
    <row r="3" spans="1:7" ht="12.75">
      <c r="A3" s="5" t="s">
        <v>7</v>
      </c>
      <c r="B3" s="6">
        <v>8</v>
      </c>
      <c r="C3" s="6">
        <v>7</v>
      </c>
      <c r="D3" s="6" t="s">
        <v>8</v>
      </c>
      <c r="E3" s="6">
        <v>28</v>
      </c>
      <c r="F3" s="6">
        <v>13</v>
      </c>
      <c r="G3" s="6" t="s">
        <v>8</v>
      </c>
    </row>
    <row r="4" spans="1:7" ht="12.75">
      <c r="A4" s="5" t="s">
        <v>9</v>
      </c>
      <c r="B4" s="6">
        <v>8</v>
      </c>
      <c r="C4" s="6">
        <v>8</v>
      </c>
      <c r="D4" s="6" t="s">
        <v>8</v>
      </c>
      <c r="E4" s="6">
        <v>20</v>
      </c>
      <c r="F4" s="6">
        <v>16</v>
      </c>
      <c r="G4" s="6" t="s">
        <v>8</v>
      </c>
    </row>
    <row r="5" spans="1:7" ht="12.75">
      <c r="A5" s="5" t="s">
        <v>10</v>
      </c>
      <c r="B5" s="6">
        <v>7</v>
      </c>
      <c r="C5" s="6">
        <v>6</v>
      </c>
      <c r="D5" s="6" t="s">
        <v>11</v>
      </c>
      <c r="E5" s="6">
        <v>128</v>
      </c>
      <c r="F5" s="6">
        <v>72</v>
      </c>
      <c r="G5" s="6" t="s">
        <v>11</v>
      </c>
    </row>
    <row r="6" spans="1:7" ht="12.75">
      <c r="A6" s="5" t="s">
        <v>12</v>
      </c>
      <c r="B6" s="6">
        <v>0</v>
      </c>
      <c r="C6" s="6">
        <v>0</v>
      </c>
      <c r="D6" s="6" t="s">
        <v>8</v>
      </c>
      <c r="E6" s="6">
        <v>40</v>
      </c>
      <c r="F6" s="6">
        <v>30</v>
      </c>
      <c r="G6" s="6" t="s">
        <v>8</v>
      </c>
    </row>
    <row r="7" spans="1:7" ht="12.75">
      <c r="A7" s="5" t="s">
        <v>13</v>
      </c>
      <c r="B7" s="6">
        <v>10</v>
      </c>
      <c r="C7" s="6">
        <v>8</v>
      </c>
      <c r="D7" s="6" t="s">
        <v>8</v>
      </c>
      <c r="E7" s="6">
        <v>48</v>
      </c>
      <c r="F7" s="6">
        <v>42</v>
      </c>
      <c r="G7" s="6" t="s">
        <v>14</v>
      </c>
    </row>
    <row r="8" spans="1:7" ht="12.75">
      <c r="A8" s="7" t="s">
        <v>15</v>
      </c>
      <c r="B8" s="8">
        <v>12</v>
      </c>
      <c r="C8" s="8">
        <v>12</v>
      </c>
      <c r="D8" s="8" t="s">
        <v>16</v>
      </c>
      <c r="E8" s="8">
        <v>14</v>
      </c>
      <c r="F8" s="8">
        <v>14</v>
      </c>
      <c r="G8" s="8" t="s">
        <v>8</v>
      </c>
    </row>
    <row r="9" spans="1:7" ht="12.75">
      <c r="A9" s="7" t="s">
        <v>17</v>
      </c>
      <c r="B9" s="8">
        <v>0</v>
      </c>
      <c r="C9" s="8">
        <v>0</v>
      </c>
      <c r="D9" s="8" t="s">
        <v>8</v>
      </c>
      <c r="E9" s="8">
        <v>22</v>
      </c>
      <c r="F9" s="8">
        <v>18</v>
      </c>
      <c r="G9" s="8" t="s">
        <v>8</v>
      </c>
    </row>
    <row r="10" spans="1:7" ht="12.75">
      <c r="A10" s="7" t="s">
        <v>18</v>
      </c>
      <c r="B10" s="8">
        <v>4</v>
      </c>
      <c r="C10" s="8">
        <v>2</v>
      </c>
      <c r="D10" s="6" t="s">
        <v>8</v>
      </c>
      <c r="E10" s="8">
        <v>6</v>
      </c>
      <c r="F10" s="8">
        <v>6</v>
      </c>
      <c r="G10" s="6" t="s">
        <v>8</v>
      </c>
    </row>
    <row r="11" spans="1:7" ht="12.75">
      <c r="A11" s="7" t="s">
        <v>19</v>
      </c>
      <c r="B11" s="8">
        <v>4</v>
      </c>
      <c r="C11" s="8">
        <v>6</v>
      </c>
      <c r="D11" s="6" t="s">
        <v>8</v>
      </c>
      <c r="E11" s="8">
        <v>4</v>
      </c>
      <c r="F11" s="8">
        <v>4</v>
      </c>
      <c r="G11" s="6" t="s">
        <v>8</v>
      </c>
    </row>
    <row r="12" spans="1:7" ht="12.75">
      <c r="A12" s="5" t="s">
        <v>20</v>
      </c>
      <c r="B12" s="8">
        <v>2</v>
      </c>
      <c r="C12" s="8">
        <v>2</v>
      </c>
      <c r="D12" s="6" t="s">
        <v>8</v>
      </c>
      <c r="E12" s="8">
        <v>28</v>
      </c>
      <c r="F12" s="8">
        <v>28</v>
      </c>
      <c r="G12" s="6" t="s">
        <v>8</v>
      </c>
    </row>
    <row r="13" spans="1:7" ht="12.75">
      <c r="A13" s="7" t="s">
        <v>21</v>
      </c>
      <c r="B13" s="8">
        <v>10</v>
      </c>
      <c r="C13" s="8">
        <v>6</v>
      </c>
      <c r="D13" s="6" t="s">
        <v>8</v>
      </c>
      <c r="E13" s="8">
        <v>10</v>
      </c>
      <c r="F13" s="8">
        <v>10</v>
      </c>
      <c r="G13" s="6"/>
    </row>
    <row r="14" spans="1:7" ht="12.75">
      <c r="A14" s="7" t="s">
        <v>22</v>
      </c>
      <c r="B14" s="6">
        <v>0</v>
      </c>
      <c r="C14" s="6">
        <v>0</v>
      </c>
      <c r="D14" s="6" t="s">
        <v>23</v>
      </c>
      <c r="E14" s="6">
        <v>10</v>
      </c>
      <c r="F14" s="6">
        <v>9</v>
      </c>
      <c r="G14" s="6" t="s">
        <v>23</v>
      </c>
    </row>
    <row r="15" spans="1:7" ht="12.75">
      <c r="A15" s="7" t="s">
        <v>24</v>
      </c>
      <c r="B15" s="8">
        <v>4</v>
      </c>
      <c r="C15" s="8">
        <v>4</v>
      </c>
      <c r="D15" s="8" t="s">
        <v>8</v>
      </c>
      <c r="E15" s="8">
        <v>5</v>
      </c>
      <c r="F15" s="8">
        <v>5</v>
      </c>
      <c r="G15" s="8" t="s">
        <v>8</v>
      </c>
    </row>
    <row r="16" spans="1:7" ht="12.75">
      <c r="A16" s="6" t="s">
        <v>25</v>
      </c>
      <c r="B16" s="6">
        <v>0</v>
      </c>
      <c r="C16" s="6">
        <v>0</v>
      </c>
      <c r="D16" s="6" t="s">
        <v>8</v>
      </c>
      <c r="E16" s="6">
        <v>6</v>
      </c>
      <c r="F16" s="6">
        <v>7</v>
      </c>
      <c r="G16" s="6" t="s">
        <v>8</v>
      </c>
    </row>
    <row r="17" spans="1:7" ht="12.75">
      <c r="A17" s="6" t="s">
        <v>26</v>
      </c>
      <c r="B17" s="6">
        <v>0</v>
      </c>
      <c r="C17" s="6">
        <v>0</v>
      </c>
      <c r="D17" s="6" t="s">
        <v>8</v>
      </c>
      <c r="E17" s="6">
        <v>1</v>
      </c>
      <c r="F17" s="6">
        <v>1</v>
      </c>
      <c r="G17" s="6" t="s">
        <v>8</v>
      </c>
    </row>
    <row r="18" spans="1:7" ht="51">
      <c r="A18" s="2" t="s">
        <v>1</v>
      </c>
      <c r="B18" s="3" t="s">
        <v>2</v>
      </c>
      <c r="C18" s="3" t="s">
        <v>3</v>
      </c>
      <c r="D18" s="3" t="s">
        <v>4</v>
      </c>
      <c r="E18" s="3" t="s">
        <v>5</v>
      </c>
      <c r="F18" s="3" t="s">
        <v>6</v>
      </c>
      <c r="G18" s="3" t="s">
        <v>4</v>
      </c>
    </row>
    <row r="19" spans="1:7" ht="12.75">
      <c r="A19" s="6" t="s">
        <v>7</v>
      </c>
      <c r="B19" s="6">
        <v>8</v>
      </c>
      <c r="C19" s="6">
        <v>7</v>
      </c>
      <c r="D19" s="6" t="s">
        <v>8</v>
      </c>
      <c r="E19" s="6">
        <v>28</v>
      </c>
      <c r="F19" s="6">
        <v>13</v>
      </c>
      <c r="G19" s="6" t="s">
        <v>8</v>
      </c>
    </row>
    <row r="20" spans="1:7" ht="12.75">
      <c r="A20" s="6" t="s">
        <v>9</v>
      </c>
      <c r="B20" s="6">
        <v>8</v>
      </c>
      <c r="C20" s="6">
        <v>8</v>
      </c>
      <c r="D20" s="6" t="s">
        <v>8</v>
      </c>
      <c r="E20" s="6">
        <v>20</v>
      </c>
      <c r="F20" s="6">
        <v>16</v>
      </c>
      <c r="G20" s="6" t="s">
        <v>8</v>
      </c>
    </row>
    <row r="21" spans="1:7" ht="12.75">
      <c r="A21" s="6" t="s">
        <v>10</v>
      </c>
      <c r="B21" s="6">
        <v>7</v>
      </c>
      <c r="C21" s="6">
        <v>6</v>
      </c>
      <c r="D21" s="6" t="s">
        <v>11</v>
      </c>
      <c r="E21" s="6">
        <v>128</v>
      </c>
      <c r="F21" s="6">
        <v>72</v>
      </c>
      <c r="G21" s="6" t="s">
        <v>11</v>
      </c>
    </row>
    <row r="22" spans="1:7" ht="12.75">
      <c r="A22" s="6" t="s">
        <v>12</v>
      </c>
      <c r="B22" s="6">
        <v>0</v>
      </c>
      <c r="C22" s="6">
        <v>0</v>
      </c>
      <c r="D22" s="6" t="s">
        <v>8</v>
      </c>
      <c r="E22" s="6">
        <v>40</v>
      </c>
      <c r="F22" s="6">
        <v>30</v>
      </c>
      <c r="G22" s="6" t="s">
        <v>8</v>
      </c>
    </row>
    <row r="23" spans="1:7" ht="12.75">
      <c r="A23" s="6" t="s">
        <v>13</v>
      </c>
      <c r="B23" s="6">
        <v>10</v>
      </c>
      <c r="C23" s="6">
        <v>8</v>
      </c>
      <c r="D23" s="6" t="s">
        <v>8</v>
      </c>
      <c r="E23" s="6">
        <v>48</v>
      </c>
      <c r="F23" s="6">
        <v>42</v>
      </c>
      <c r="G23" s="6" t="s">
        <v>14</v>
      </c>
    </row>
    <row r="24" spans="1:7" ht="12.75">
      <c r="A24" s="6" t="s">
        <v>15</v>
      </c>
      <c r="B24" s="6">
        <v>12</v>
      </c>
      <c r="C24" s="6">
        <v>12</v>
      </c>
      <c r="D24" s="6" t="s">
        <v>16</v>
      </c>
      <c r="E24" s="6">
        <v>14</v>
      </c>
      <c r="F24" s="6">
        <v>14</v>
      </c>
      <c r="G24" s="6" t="s">
        <v>8</v>
      </c>
    </row>
    <row r="25" spans="1:7" ht="12.75">
      <c r="A25" s="6" t="s">
        <v>17</v>
      </c>
      <c r="B25" s="6">
        <v>0</v>
      </c>
      <c r="C25" s="6">
        <v>0</v>
      </c>
      <c r="D25" s="6" t="s">
        <v>8</v>
      </c>
      <c r="E25" s="6">
        <v>22</v>
      </c>
      <c r="F25" s="6">
        <v>18</v>
      </c>
      <c r="G25" s="6" t="s">
        <v>8</v>
      </c>
    </row>
    <row r="26" spans="1:7" ht="12.75">
      <c r="A26" s="6" t="s">
        <v>18</v>
      </c>
      <c r="B26" s="6">
        <v>4</v>
      </c>
      <c r="C26" s="6">
        <v>2</v>
      </c>
      <c r="D26" s="6" t="s">
        <v>8</v>
      </c>
      <c r="E26" s="6">
        <v>6</v>
      </c>
      <c r="F26" s="6">
        <v>6</v>
      </c>
      <c r="G26" s="6" t="s">
        <v>8</v>
      </c>
    </row>
    <row r="27" spans="1:7" ht="12.75">
      <c r="A27" s="6" t="s">
        <v>19</v>
      </c>
      <c r="B27" s="6">
        <v>4</v>
      </c>
      <c r="C27" s="6">
        <v>6</v>
      </c>
      <c r="D27" s="6" t="s">
        <v>8</v>
      </c>
      <c r="E27" s="6">
        <v>4</v>
      </c>
      <c r="F27" s="6">
        <v>4</v>
      </c>
      <c r="G27" s="6" t="s">
        <v>8</v>
      </c>
    </row>
    <row r="28" spans="1:7" ht="12.75">
      <c r="A28" t="s">
        <v>20</v>
      </c>
      <c r="B28">
        <v>2</v>
      </c>
      <c r="C28">
        <v>2</v>
      </c>
      <c r="D28" t="s">
        <v>8</v>
      </c>
      <c r="E28">
        <v>28</v>
      </c>
      <c r="F28">
        <v>28</v>
      </c>
      <c r="G28" t="s">
        <v>8</v>
      </c>
    </row>
    <row r="29" spans="1:6" ht="12.75">
      <c r="A29" t="s">
        <v>21</v>
      </c>
      <c r="B29">
        <v>10</v>
      </c>
      <c r="C29">
        <v>6</v>
      </c>
      <c r="D29" t="s">
        <v>8</v>
      </c>
      <c r="E29">
        <v>10</v>
      </c>
      <c r="F29">
        <v>10</v>
      </c>
    </row>
    <row r="30" spans="1:7" ht="12.75">
      <c r="A30" t="s">
        <v>22</v>
      </c>
      <c r="B30">
        <v>0</v>
      </c>
      <c r="C30">
        <v>0</v>
      </c>
      <c r="D30" t="s">
        <v>23</v>
      </c>
      <c r="E30">
        <v>10</v>
      </c>
      <c r="F30">
        <v>9</v>
      </c>
      <c r="G30" t="s">
        <v>23</v>
      </c>
    </row>
    <row r="31" spans="1:7" ht="12.75">
      <c r="A31" t="s">
        <v>24</v>
      </c>
      <c r="B31">
        <v>4</v>
      </c>
      <c r="C31">
        <v>4</v>
      </c>
      <c r="D31" t="s">
        <v>8</v>
      </c>
      <c r="E31">
        <v>5</v>
      </c>
      <c r="F31">
        <v>5</v>
      </c>
      <c r="G31" t="s">
        <v>8</v>
      </c>
    </row>
    <row r="32" spans="1:7" ht="12.75">
      <c r="A32" t="s">
        <v>25</v>
      </c>
      <c r="B32">
        <v>0</v>
      </c>
      <c r="C32">
        <v>0</v>
      </c>
      <c r="D32" t="s">
        <v>8</v>
      </c>
      <c r="E32">
        <v>6</v>
      </c>
      <c r="F32">
        <v>7</v>
      </c>
      <c r="G32" t="s">
        <v>8</v>
      </c>
    </row>
    <row r="33" spans="1:7" ht="12.75">
      <c r="A33" t="s">
        <v>26</v>
      </c>
      <c r="B33">
        <v>0</v>
      </c>
      <c r="C33">
        <v>0</v>
      </c>
      <c r="D33" t="s">
        <v>8</v>
      </c>
      <c r="E33">
        <v>1</v>
      </c>
      <c r="F33">
        <v>1</v>
      </c>
      <c r="G33" t="s">
        <v>8</v>
      </c>
    </row>
    <row r="34" spans="1:7" ht="12.75">
      <c r="A34" s="6" t="s">
        <v>27</v>
      </c>
      <c r="B34" s="6">
        <v>10</v>
      </c>
      <c r="C34" s="6">
        <v>6</v>
      </c>
      <c r="D34" s="6" t="s">
        <v>28</v>
      </c>
      <c r="E34" s="6">
        <v>8</v>
      </c>
      <c r="F34" s="6">
        <v>6</v>
      </c>
      <c r="G34" s="6" t="s">
        <v>8</v>
      </c>
    </row>
    <row r="35" spans="1:7" ht="12.75">
      <c r="A35" s="5" t="s">
        <v>29</v>
      </c>
      <c r="B35" s="8">
        <v>2</v>
      </c>
      <c r="C35" s="8">
        <v>2</v>
      </c>
      <c r="D35" s="8" t="s">
        <v>8</v>
      </c>
      <c r="E35" s="8">
        <v>6</v>
      </c>
      <c r="F35" s="8">
        <v>6</v>
      </c>
      <c r="G35" s="8" t="s">
        <v>8</v>
      </c>
    </row>
    <row r="36" spans="1:7" ht="12.75">
      <c r="A36" s="8" t="s">
        <v>30</v>
      </c>
      <c r="B36" s="8">
        <v>13</v>
      </c>
      <c r="C36" s="8">
        <v>11</v>
      </c>
      <c r="D36" s="8" t="s">
        <v>31</v>
      </c>
      <c r="E36" s="8">
        <v>7</v>
      </c>
      <c r="F36" s="8">
        <v>7</v>
      </c>
      <c r="G36" s="6" t="s">
        <v>8</v>
      </c>
    </row>
    <row r="37" spans="1:7" ht="12.75">
      <c r="A37" s="6" t="s">
        <v>32</v>
      </c>
      <c r="B37" s="6">
        <v>2</v>
      </c>
      <c r="C37" s="6">
        <v>2</v>
      </c>
      <c r="D37" s="6" t="s">
        <v>33</v>
      </c>
      <c r="E37" s="6">
        <v>6</v>
      </c>
      <c r="F37" s="6">
        <v>6</v>
      </c>
      <c r="G37" s="6" t="s">
        <v>33</v>
      </c>
    </row>
    <row r="38" spans="1:7" ht="12.75">
      <c r="A38" s="5" t="s">
        <v>34</v>
      </c>
      <c r="B38" s="6">
        <v>1</v>
      </c>
      <c r="C38" s="6">
        <v>1</v>
      </c>
      <c r="D38" s="6" t="s">
        <v>8</v>
      </c>
      <c r="E38" s="6">
        <v>3</v>
      </c>
      <c r="F38" s="6">
        <v>3</v>
      </c>
      <c r="G38" s="6" t="s">
        <v>8</v>
      </c>
    </row>
    <row r="39" spans="1:7" ht="12.75">
      <c r="A39" s="6" t="s">
        <v>35</v>
      </c>
      <c r="B39" s="6">
        <v>1</v>
      </c>
      <c r="C39" s="6">
        <v>1</v>
      </c>
      <c r="D39" s="6" t="s">
        <v>8</v>
      </c>
      <c r="E39" s="6">
        <v>14</v>
      </c>
      <c r="F39" s="6">
        <v>14</v>
      </c>
      <c r="G39" s="6" t="s">
        <v>8</v>
      </c>
    </row>
    <row r="40" spans="1:7" ht="12.75">
      <c r="A40" s="6" t="s">
        <v>36</v>
      </c>
      <c r="B40" s="6">
        <v>1</v>
      </c>
      <c r="C40" s="6">
        <v>1</v>
      </c>
      <c r="D40" s="6" t="s">
        <v>8</v>
      </c>
      <c r="E40" s="6">
        <v>3</v>
      </c>
      <c r="F40" s="6">
        <v>3</v>
      </c>
      <c r="G40" s="6" t="s">
        <v>8</v>
      </c>
    </row>
    <row r="41" spans="1:7" ht="12.75">
      <c r="A41" s="6" t="s">
        <v>37</v>
      </c>
      <c r="B41" s="6">
        <v>0</v>
      </c>
      <c r="C41" s="6">
        <v>0</v>
      </c>
      <c r="D41" s="6" t="s">
        <v>8</v>
      </c>
      <c r="E41" s="6">
        <v>5</v>
      </c>
      <c r="F41" s="6">
        <v>5</v>
      </c>
      <c r="G41" s="6" t="s">
        <v>8</v>
      </c>
    </row>
    <row r="42" spans="1:7" ht="12.75">
      <c r="A42" s="6" t="s">
        <v>38</v>
      </c>
      <c r="B42" s="6">
        <v>0</v>
      </c>
      <c r="C42" s="6">
        <v>0</v>
      </c>
      <c r="D42" s="6" t="s">
        <v>39</v>
      </c>
      <c r="E42" s="6">
        <v>2</v>
      </c>
      <c r="F42" s="6">
        <v>2</v>
      </c>
      <c r="G42" s="6" t="s">
        <v>8</v>
      </c>
    </row>
    <row r="43" spans="1:7" ht="12.75">
      <c r="A43" s="6" t="s">
        <v>40</v>
      </c>
      <c r="B43" s="6">
        <v>1</v>
      </c>
      <c r="C43" s="6">
        <v>1</v>
      </c>
      <c r="D43" s="6" t="s">
        <v>41</v>
      </c>
      <c r="E43" s="6">
        <v>1</v>
      </c>
      <c r="F43" s="6">
        <v>1</v>
      </c>
      <c r="G43" s="6" t="s">
        <v>8</v>
      </c>
    </row>
    <row r="44" spans="1:7" ht="12.75">
      <c r="A44" s="6" t="s">
        <v>42</v>
      </c>
      <c r="B44" s="6">
        <v>2</v>
      </c>
      <c r="C44" s="6">
        <v>2</v>
      </c>
      <c r="D44" s="6" t="s">
        <v>8</v>
      </c>
      <c r="E44" s="6">
        <v>2</v>
      </c>
      <c r="F44" s="6">
        <v>2</v>
      </c>
      <c r="G44" s="6" t="s">
        <v>8</v>
      </c>
    </row>
    <row r="45" spans="1:7" ht="12.75">
      <c r="A45" s="6" t="s">
        <v>43</v>
      </c>
      <c r="B45" s="6">
        <v>2</v>
      </c>
      <c r="C45" s="6">
        <v>2</v>
      </c>
      <c r="D45" s="6" t="s">
        <v>8</v>
      </c>
      <c r="E45" s="6">
        <v>0</v>
      </c>
      <c r="F45" s="6">
        <v>0</v>
      </c>
      <c r="G45" s="6" t="s">
        <v>8</v>
      </c>
    </row>
    <row r="46" spans="1:7" ht="12.75">
      <c r="A46" s="6" t="s">
        <v>44</v>
      </c>
      <c r="B46" s="6">
        <v>3</v>
      </c>
      <c r="C46" s="6">
        <v>3</v>
      </c>
      <c r="D46" s="6" t="s">
        <v>8</v>
      </c>
      <c r="E46" s="6">
        <v>3</v>
      </c>
      <c r="F46" s="6">
        <v>3</v>
      </c>
      <c r="G46" s="6" t="s">
        <v>8</v>
      </c>
    </row>
    <row r="47" spans="1:7" ht="12.75">
      <c r="A47" s="6" t="s">
        <v>45</v>
      </c>
      <c r="B47" s="6">
        <v>14</v>
      </c>
      <c r="C47" s="6"/>
      <c r="D47" s="6" t="s">
        <v>8</v>
      </c>
      <c r="E47" s="6">
        <v>0</v>
      </c>
      <c r="F47" s="6">
        <v>0</v>
      </c>
      <c r="G47" s="6" t="s">
        <v>8</v>
      </c>
    </row>
    <row r="48" spans="1:7" ht="12.75">
      <c r="A48" s="8" t="s">
        <v>46</v>
      </c>
      <c r="B48" s="8">
        <v>2</v>
      </c>
      <c r="C48" s="6">
        <v>3</v>
      </c>
      <c r="D48" s="6" t="s">
        <v>8</v>
      </c>
      <c r="E48" s="8">
        <v>1</v>
      </c>
      <c r="F48" s="6">
        <v>1</v>
      </c>
      <c r="G48" s="6" t="s">
        <v>8</v>
      </c>
    </row>
    <row r="49" spans="1:7" ht="12.75">
      <c r="A49" s="6" t="s">
        <v>47</v>
      </c>
      <c r="B49" s="6">
        <v>0</v>
      </c>
      <c r="C49" s="6">
        <v>0</v>
      </c>
      <c r="D49" s="6" t="s">
        <v>8</v>
      </c>
      <c r="E49" s="6">
        <v>0</v>
      </c>
      <c r="F49" s="6">
        <v>0</v>
      </c>
      <c r="G49" s="6" t="s">
        <v>8</v>
      </c>
    </row>
    <row r="50" spans="1:7" ht="12.75">
      <c r="A50" s="6" t="s">
        <v>48</v>
      </c>
      <c r="B50" s="6">
        <v>39</v>
      </c>
      <c r="C50" s="6">
        <v>38</v>
      </c>
      <c r="D50" s="6" t="s">
        <v>8</v>
      </c>
      <c r="E50" s="6">
        <v>2</v>
      </c>
      <c r="F50" s="6">
        <v>2</v>
      </c>
      <c r="G50" s="6" t="s">
        <v>8</v>
      </c>
    </row>
    <row r="51" spans="1:7" ht="12.75">
      <c r="A51" s="6" t="s">
        <v>49</v>
      </c>
      <c r="B51" s="6">
        <v>6</v>
      </c>
      <c r="C51" s="6">
        <v>6</v>
      </c>
      <c r="D51" s="6" t="s">
        <v>8</v>
      </c>
      <c r="E51" s="6">
        <v>1</v>
      </c>
      <c r="F51" s="6">
        <v>1</v>
      </c>
      <c r="G51" s="6" t="s">
        <v>8</v>
      </c>
    </row>
    <row r="52" spans="1:7" ht="12.75">
      <c r="A52" s="6"/>
      <c r="B52" s="6"/>
      <c r="C52" s="6"/>
      <c r="D52" s="6"/>
      <c r="E52" s="6"/>
      <c r="F52" s="6"/>
      <c r="G52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5"/>
  <sheetViews>
    <sheetView tabSelected="1" workbookViewId="0" topLeftCell="A1">
      <pane ySplit="4" topLeftCell="BM96" activePane="bottomLeft" state="frozen"/>
      <selection pane="topLeft" activeCell="B2" sqref="B2"/>
      <selection pane="bottomLeft" activeCell="A3" sqref="A3"/>
    </sheetView>
  </sheetViews>
  <sheetFormatPr defaultColWidth="9.140625" defaultRowHeight="12.75"/>
  <cols>
    <col min="1" max="1" width="15.57421875" style="0" customWidth="1"/>
    <col min="2" max="2" width="12.00390625" style="0" customWidth="1"/>
    <col min="5" max="5" width="10.28125" style="0" customWidth="1"/>
  </cols>
  <sheetData>
    <row r="1" ht="12.75">
      <c r="A1" s="1" t="s">
        <v>91</v>
      </c>
    </row>
    <row r="2" spans="1:3" ht="12.75">
      <c r="A2" s="21" t="s">
        <v>92</v>
      </c>
      <c r="C2" s="10"/>
    </row>
    <row r="3" spans="1:11" ht="12.75">
      <c r="A3" s="43" t="s">
        <v>96</v>
      </c>
      <c r="B3" s="21"/>
      <c r="C3" s="44"/>
      <c r="D3" s="45"/>
      <c r="E3" s="46"/>
      <c r="F3" s="44"/>
      <c r="G3" s="45"/>
      <c r="H3" s="46"/>
      <c r="I3" s="44"/>
      <c r="J3" s="45"/>
      <c r="K3" s="46"/>
    </row>
    <row r="4" spans="1:5" ht="38.25">
      <c r="A4" s="9" t="s">
        <v>1</v>
      </c>
      <c r="B4" s="12" t="s">
        <v>52</v>
      </c>
      <c r="C4" s="47" t="s">
        <v>2</v>
      </c>
      <c r="D4" s="13" t="s">
        <v>50</v>
      </c>
      <c r="E4" s="14" t="s">
        <v>51</v>
      </c>
    </row>
    <row r="5" spans="1:5" ht="12.75">
      <c r="A5" s="24">
        <v>36696</v>
      </c>
      <c r="B5" s="38">
        <f aca="true" t="shared" si="0" ref="B5:B36">A5+29</f>
        <v>36725</v>
      </c>
      <c r="C5" s="25">
        <v>1</v>
      </c>
      <c r="D5" s="15">
        <f aca="true" t="shared" si="1" ref="D5:D27">LN(C5)</f>
        <v>0</v>
      </c>
      <c r="E5" s="16">
        <f>EXP(AVERAGE(D5:D12))</f>
        <v>6.507893344797986</v>
      </c>
    </row>
    <row r="6" spans="1:5" ht="12.75">
      <c r="A6" s="24">
        <v>36699</v>
      </c>
      <c r="B6" s="38">
        <f t="shared" si="0"/>
        <v>36728</v>
      </c>
      <c r="C6" s="25">
        <v>7</v>
      </c>
      <c r="D6" s="15">
        <f t="shared" si="1"/>
        <v>1.9459101490553132</v>
      </c>
      <c r="E6" s="16">
        <f>EXP(AVERAGE(D6:D13))</f>
        <v>13.346994116985801</v>
      </c>
    </row>
    <row r="7" spans="1:5" ht="12.75">
      <c r="A7" s="24">
        <v>36707</v>
      </c>
      <c r="B7" s="38">
        <f t="shared" si="0"/>
        <v>36736</v>
      </c>
      <c r="C7" s="25">
        <v>3</v>
      </c>
      <c r="D7" s="15">
        <f t="shared" si="1"/>
        <v>1.0986122886681098</v>
      </c>
      <c r="E7" s="16">
        <f aca="true" t="shared" si="2" ref="E7:E19">EXP(AVERAGE(D7:D15))</f>
        <v>15.125401479244024</v>
      </c>
    </row>
    <row r="8" spans="1:5" ht="12.75">
      <c r="A8" s="24">
        <v>36710</v>
      </c>
      <c r="B8" s="38">
        <f t="shared" si="0"/>
        <v>36739</v>
      </c>
      <c r="C8" s="25">
        <v>12</v>
      </c>
      <c r="D8" s="15">
        <f t="shared" si="1"/>
        <v>2.4849066497880004</v>
      </c>
      <c r="E8" s="16">
        <f t="shared" si="2"/>
        <v>19.461759651281028</v>
      </c>
    </row>
    <row r="9" spans="1:5" ht="12.75">
      <c r="A9" s="24">
        <v>36713</v>
      </c>
      <c r="B9" s="38">
        <f t="shared" si="0"/>
        <v>36742</v>
      </c>
      <c r="C9" s="25">
        <v>4</v>
      </c>
      <c r="D9" s="15">
        <f t="shared" si="1"/>
        <v>1.3862943611198906</v>
      </c>
      <c r="E9" s="16">
        <f t="shared" si="2"/>
        <v>21.296757988959698</v>
      </c>
    </row>
    <row r="10" spans="1:5" ht="12.75">
      <c r="A10" s="24">
        <v>36717</v>
      </c>
      <c r="B10" s="38">
        <f t="shared" si="0"/>
        <v>36746</v>
      </c>
      <c r="C10" s="25">
        <v>21</v>
      </c>
      <c r="D10" s="15">
        <f t="shared" si="1"/>
        <v>3.044522437723423</v>
      </c>
      <c r="E10" s="16">
        <f t="shared" si="2"/>
        <v>26.640509408583604</v>
      </c>
    </row>
    <row r="11" spans="1:5" ht="12.75">
      <c r="A11" s="24">
        <v>36720</v>
      </c>
      <c r="B11" s="38">
        <f t="shared" si="0"/>
        <v>36749</v>
      </c>
      <c r="C11" s="25">
        <v>8</v>
      </c>
      <c r="D11" s="15">
        <f t="shared" si="1"/>
        <v>2.0794415416798357</v>
      </c>
      <c r="E11" s="16">
        <f t="shared" si="2"/>
        <v>24.246899674198207</v>
      </c>
    </row>
    <row r="12" spans="1:5" ht="12.75">
      <c r="A12" s="24">
        <v>36724</v>
      </c>
      <c r="B12" s="38">
        <f t="shared" si="0"/>
        <v>36753</v>
      </c>
      <c r="C12" s="25">
        <v>19</v>
      </c>
      <c r="D12" s="15">
        <f t="shared" si="1"/>
        <v>2.9444389791664403</v>
      </c>
      <c r="E12" s="16">
        <f t="shared" si="2"/>
        <v>25.590829728677974</v>
      </c>
    </row>
    <row r="13" spans="1:5" ht="12.75">
      <c r="A13" s="24">
        <v>36727</v>
      </c>
      <c r="B13" s="38">
        <f t="shared" si="0"/>
        <v>36756</v>
      </c>
      <c r="C13" s="25">
        <v>313</v>
      </c>
      <c r="D13" s="15">
        <f t="shared" si="1"/>
        <v>5.746203190540153</v>
      </c>
      <c r="E13" s="16">
        <f t="shared" si="2"/>
        <v>25.737094796266828</v>
      </c>
    </row>
    <row r="14" spans="1:5" ht="12.75">
      <c r="A14" s="26">
        <v>36731</v>
      </c>
      <c r="B14" s="38">
        <f t="shared" si="0"/>
        <v>36760</v>
      </c>
      <c r="C14">
        <v>48</v>
      </c>
      <c r="D14" s="15">
        <f t="shared" si="1"/>
        <v>3.871201010907891</v>
      </c>
      <c r="E14" s="16">
        <f t="shared" si="2"/>
        <v>16.87238979758329</v>
      </c>
    </row>
    <row r="15" spans="1:5" ht="12.75">
      <c r="A15" s="26">
        <v>36734</v>
      </c>
      <c r="B15" s="38">
        <f t="shared" si="0"/>
        <v>36763</v>
      </c>
      <c r="C15">
        <v>6</v>
      </c>
      <c r="D15" s="15">
        <f t="shared" si="1"/>
        <v>1.791759469228055</v>
      </c>
      <c r="E15" s="16">
        <f t="shared" si="2"/>
        <v>16.391422863326913</v>
      </c>
    </row>
    <row r="16" spans="1:5" ht="12.75">
      <c r="A16" s="26">
        <v>36738</v>
      </c>
      <c r="B16" s="38">
        <f t="shared" si="0"/>
        <v>36767</v>
      </c>
      <c r="C16">
        <v>29</v>
      </c>
      <c r="D16" s="15">
        <f t="shared" si="1"/>
        <v>3.367295829986474</v>
      </c>
      <c r="E16" s="16">
        <f t="shared" si="2"/>
        <v>18.009554247267815</v>
      </c>
    </row>
    <row r="17" spans="1:5" ht="12.75">
      <c r="A17" s="26">
        <v>36741</v>
      </c>
      <c r="B17" s="38">
        <f t="shared" si="0"/>
        <v>36770</v>
      </c>
      <c r="C17">
        <v>27</v>
      </c>
      <c r="D17" s="15">
        <f t="shared" si="1"/>
        <v>3.295836866004329</v>
      </c>
      <c r="E17" s="16">
        <f t="shared" si="2"/>
        <v>15.117345799051307</v>
      </c>
    </row>
    <row r="18" spans="1:5" ht="12.75">
      <c r="A18" s="27">
        <v>36745</v>
      </c>
      <c r="B18" s="38">
        <f t="shared" si="0"/>
        <v>36774</v>
      </c>
      <c r="C18" s="28">
        <v>30</v>
      </c>
      <c r="D18" s="15">
        <f t="shared" si="1"/>
        <v>3.4011973816621555</v>
      </c>
      <c r="E18" s="16">
        <f t="shared" si="2"/>
        <v>13.537742222046399</v>
      </c>
    </row>
    <row r="19" spans="1:5" ht="12.75">
      <c r="A19" s="24">
        <v>36748</v>
      </c>
      <c r="B19" s="38">
        <f t="shared" si="0"/>
        <v>36777</v>
      </c>
      <c r="C19" s="25">
        <v>9</v>
      </c>
      <c r="D19" s="15">
        <f t="shared" si="1"/>
        <v>2.1972245773362196</v>
      </c>
      <c r="E19" s="16">
        <f t="shared" si="2"/>
        <v>11.516524573673582</v>
      </c>
    </row>
    <row r="20" spans="1:5" ht="12.75">
      <c r="A20" s="24">
        <v>36752</v>
      </c>
      <c r="B20" s="38">
        <f t="shared" si="0"/>
        <v>36781</v>
      </c>
      <c r="C20" s="25">
        <v>13</v>
      </c>
      <c r="D20" s="15">
        <f t="shared" si="1"/>
        <v>2.5649493574615367</v>
      </c>
      <c r="E20" s="16">
        <f>EXP(AVERAGE(D20:D27))</f>
        <v>11.876987646843999</v>
      </c>
    </row>
    <row r="21" spans="1:5" ht="12.75">
      <c r="A21" s="24">
        <v>36755</v>
      </c>
      <c r="B21" s="38">
        <f t="shared" si="0"/>
        <v>36784</v>
      </c>
      <c r="C21" s="25">
        <v>20</v>
      </c>
      <c r="D21" s="15">
        <f t="shared" si="1"/>
        <v>2.995732273553991</v>
      </c>
      <c r="E21" s="16">
        <f>EXP(AVERAGE(D21:D28))</f>
        <v>7.606354733189719</v>
      </c>
    </row>
    <row r="22" spans="1:5" ht="12.75">
      <c r="A22" s="24">
        <v>36759</v>
      </c>
      <c r="B22" s="38">
        <f t="shared" si="0"/>
        <v>36788</v>
      </c>
      <c r="C22" s="25">
        <v>7</v>
      </c>
      <c r="D22" s="15">
        <f t="shared" si="1"/>
        <v>1.9459101490553132</v>
      </c>
      <c r="E22" s="16">
        <f>EXP(AVERAGE(D22:D29))</f>
        <v>6.000507499538681</v>
      </c>
    </row>
    <row r="23" spans="1:5" ht="12.75">
      <c r="A23" s="24">
        <v>36762</v>
      </c>
      <c r="B23" s="38">
        <f t="shared" si="0"/>
        <v>36791</v>
      </c>
      <c r="C23" s="25">
        <v>37</v>
      </c>
      <c r="D23" s="15">
        <f t="shared" si="1"/>
        <v>3.6109179126442243</v>
      </c>
      <c r="E23" s="16">
        <f aca="true" t="shared" si="3" ref="E23:E29">EXP(AVERAGE(D23:D30))</f>
        <v>5.753365680636025</v>
      </c>
    </row>
    <row r="24" spans="1:5" ht="12.75">
      <c r="A24" s="24">
        <v>36766</v>
      </c>
      <c r="B24" s="38">
        <f t="shared" si="0"/>
        <v>36795</v>
      </c>
      <c r="C24" s="25">
        <v>14</v>
      </c>
      <c r="D24" s="15">
        <f t="shared" si="1"/>
        <v>2.6390573296152584</v>
      </c>
      <c r="E24" s="16">
        <f t="shared" si="3"/>
        <v>4.479896839675492</v>
      </c>
    </row>
    <row r="25" spans="1:5" ht="12.75">
      <c r="A25" s="27">
        <v>36769</v>
      </c>
      <c r="B25" s="38">
        <f t="shared" si="0"/>
        <v>36798</v>
      </c>
      <c r="C25" s="28">
        <v>6</v>
      </c>
      <c r="D25" s="15">
        <f t="shared" si="1"/>
        <v>1.791759469228055</v>
      </c>
      <c r="E25" s="16">
        <f t="shared" si="3"/>
        <v>3.5126166731793025</v>
      </c>
    </row>
    <row r="26" spans="1:5" ht="12.75">
      <c r="A26" s="27">
        <v>36774</v>
      </c>
      <c r="B26" s="38">
        <f t="shared" si="0"/>
        <v>36803</v>
      </c>
      <c r="C26" s="28">
        <v>10</v>
      </c>
      <c r="D26" s="15">
        <f t="shared" si="1"/>
        <v>2.302585092994046</v>
      </c>
      <c r="E26" s="16">
        <f t="shared" si="3"/>
        <v>3.4334687793053993</v>
      </c>
    </row>
    <row r="27" spans="1:5" ht="12.75">
      <c r="A27" s="27">
        <v>36776</v>
      </c>
      <c r="B27" s="38">
        <f t="shared" si="0"/>
        <v>36805</v>
      </c>
      <c r="C27" s="28">
        <v>7</v>
      </c>
      <c r="D27" s="15">
        <f t="shared" si="1"/>
        <v>1.9459101490553132</v>
      </c>
      <c r="E27" s="16">
        <f t="shared" si="3"/>
        <v>2.8077720862897264</v>
      </c>
    </row>
    <row r="28" spans="1:5" ht="12.75">
      <c r="A28" s="27">
        <v>36783</v>
      </c>
      <c r="B28" s="38">
        <f t="shared" si="0"/>
        <v>36812</v>
      </c>
      <c r="C28" s="28">
        <v>0</v>
      </c>
      <c r="D28" s="15">
        <v>-1</v>
      </c>
      <c r="E28" s="16">
        <f t="shared" si="3"/>
        <v>2.400785429138292</v>
      </c>
    </row>
    <row r="29" spans="1:5" ht="12.75">
      <c r="A29" s="31">
        <v>36787</v>
      </c>
      <c r="B29" s="38">
        <f t="shared" si="0"/>
        <v>36816</v>
      </c>
      <c r="C29" s="28">
        <v>3</v>
      </c>
      <c r="D29" s="15">
        <f aca="true" t="shared" si="4" ref="D29:D40">LN(C29)</f>
        <v>1.0986122886681098</v>
      </c>
      <c r="E29" s="16">
        <f t="shared" si="3"/>
        <v>2.9666677211871795</v>
      </c>
    </row>
    <row r="30" spans="1:5" ht="12.75">
      <c r="A30" s="31">
        <v>36790</v>
      </c>
      <c r="B30" s="38">
        <f t="shared" si="0"/>
        <v>36819</v>
      </c>
      <c r="C30" s="28">
        <v>5</v>
      </c>
      <c r="D30" s="15">
        <f t="shared" si="4"/>
        <v>1.6094379124341003</v>
      </c>
      <c r="E30" s="16">
        <f>EXP(AVERAGE(D30:D36))</f>
        <v>2.9619362959451734</v>
      </c>
    </row>
    <row r="31" spans="1:5" ht="12.75">
      <c r="A31" s="31">
        <v>36794</v>
      </c>
      <c r="B31" s="38">
        <f t="shared" si="0"/>
        <v>36823</v>
      </c>
      <c r="C31" s="28">
        <v>5</v>
      </c>
      <c r="D31" s="15">
        <f t="shared" si="4"/>
        <v>1.6094379124341003</v>
      </c>
      <c r="E31" s="16">
        <f>EXP(AVERAGE(D31:D36))</f>
        <v>2.7144176165949063</v>
      </c>
    </row>
    <row r="32" spans="1:5" ht="12.75">
      <c r="A32" s="32">
        <v>36797</v>
      </c>
      <c r="B32" s="38">
        <f t="shared" si="0"/>
        <v>36826</v>
      </c>
      <c r="C32" s="33">
        <v>2</v>
      </c>
      <c r="D32" s="15">
        <f t="shared" si="4"/>
        <v>0.6931471805599453</v>
      </c>
      <c r="E32" s="16">
        <f>EXP(AVERAGE(D32:D37))</f>
        <v>2.7144176165949063</v>
      </c>
    </row>
    <row r="33" spans="1:5" ht="12.75">
      <c r="A33" s="34">
        <v>36802</v>
      </c>
      <c r="B33" s="38">
        <f t="shared" si="0"/>
        <v>36831</v>
      </c>
      <c r="C33" s="29">
        <v>5</v>
      </c>
      <c r="D33" s="15">
        <f t="shared" si="4"/>
        <v>1.6094379124341003</v>
      </c>
      <c r="E33" s="16">
        <f>EXP(AVERAGE(D33:D38))</f>
        <v>3.0468307578901648</v>
      </c>
    </row>
    <row r="34" spans="1:5" ht="12.75">
      <c r="A34" s="36">
        <v>36804</v>
      </c>
      <c r="B34" s="38">
        <f t="shared" si="0"/>
        <v>36833</v>
      </c>
      <c r="C34" s="35">
        <v>2</v>
      </c>
      <c r="D34" s="15">
        <f t="shared" si="4"/>
        <v>0.6931471805599453</v>
      </c>
      <c r="E34" s="16"/>
    </row>
    <row r="35" spans="1:5" ht="12.75">
      <c r="A35" s="30">
        <v>36811</v>
      </c>
      <c r="B35" s="38">
        <f t="shared" si="0"/>
        <v>36840</v>
      </c>
      <c r="C35" s="29">
        <v>2</v>
      </c>
      <c r="D35" s="15">
        <f t="shared" si="4"/>
        <v>0.6931471805599453</v>
      </c>
      <c r="E35" s="16"/>
    </row>
    <row r="36" spans="1:5" ht="12.75">
      <c r="A36" s="36">
        <v>36815</v>
      </c>
      <c r="B36" s="38">
        <f t="shared" si="0"/>
        <v>36844</v>
      </c>
      <c r="C36" s="35">
        <v>2</v>
      </c>
      <c r="D36" s="15">
        <f t="shared" si="4"/>
        <v>0.6931471805599453</v>
      </c>
      <c r="E36" s="16"/>
    </row>
    <row r="37" spans="1:5" ht="12.75">
      <c r="A37" s="36">
        <v>36825</v>
      </c>
      <c r="B37" s="38">
        <f aca="true" t="shared" si="5" ref="B37:B68">A37+29</f>
        <v>36854</v>
      </c>
      <c r="C37" s="35">
        <v>5</v>
      </c>
      <c r="D37" s="15">
        <f t="shared" si="4"/>
        <v>1.6094379124341003</v>
      </c>
      <c r="E37" s="16"/>
    </row>
    <row r="38" spans="1:5" ht="12.75">
      <c r="A38" s="36">
        <v>36830</v>
      </c>
      <c r="B38" s="38">
        <f t="shared" si="5"/>
        <v>36859</v>
      </c>
      <c r="C38" s="35">
        <v>4</v>
      </c>
      <c r="D38" s="15">
        <f t="shared" si="4"/>
        <v>1.3862943611198906</v>
      </c>
      <c r="E38" s="16"/>
    </row>
    <row r="39" spans="1:5" ht="12.75">
      <c r="A39" s="40">
        <v>37046</v>
      </c>
      <c r="B39" s="38">
        <f t="shared" si="5"/>
        <v>37075</v>
      </c>
      <c r="C39" s="33">
        <v>7</v>
      </c>
      <c r="D39" s="15">
        <f t="shared" si="4"/>
        <v>1.9459101490553132</v>
      </c>
      <c r="E39" s="16">
        <f>EXP(AVERAGE(D39:D43))</f>
        <v>5.912175055472216</v>
      </c>
    </row>
    <row r="40" spans="1:5" ht="12.75">
      <c r="A40" s="27">
        <v>37053</v>
      </c>
      <c r="B40" s="38">
        <f t="shared" si="5"/>
        <v>37082</v>
      </c>
      <c r="C40" s="28">
        <v>15</v>
      </c>
      <c r="D40" s="15">
        <f t="shared" si="4"/>
        <v>2.70805020110221</v>
      </c>
      <c r="E40" s="16">
        <f>EXP(AVERAGE(D40:D44))</f>
        <v>8.829342124976936</v>
      </c>
    </row>
    <row r="41" spans="1:5" ht="12.75">
      <c r="A41" s="27">
        <v>37056</v>
      </c>
      <c r="B41" s="38">
        <f t="shared" si="5"/>
        <v>37085</v>
      </c>
      <c r="C41" s="28">
        <v>0</v>
      </c>
      <c r="D41" s="15">
        <v>-1</v>
      </c>
      <c r="E41" s="16">
        <f>EXP(AVERAGE(D41:D44))</f>
        <v>7.7337052680879825</v>
      </c>
    </row>
    <row r="42" spans="1:7" ht="12.75">
      <c r="A42" s="27">
        <v>37067</v>
      </c>
      <c r="B42" s="38">
        <f t="shared" si="5"/>
        <v>37096</v>
      </c>
      <c r="C42" s="28">
        <v>17</v>
      </c>
      <c r="D42" s="15">
        <f aca="true" t="shared" si="6" ref="D42:D75">LN(C42)</f>
        <v>2.833213344056216</v>
      </c>
      <c r="E42" s="16">
        <f aca="true" t="shared" si="7" ref="E42:E47">EXP(AVERAGE(D42:D47))</f>
        <v>24.394428999399175</v>
      </c>
      <c r="F42" s="21"/>
      <c r="G42" s="21"/>
    </row>
    <row r="43" spans="1:7" ht="12.75">
      <c r="A43" s="27">
        <v>37068</v>
      </c>
      <c r="B43" s="38">
        <f t="shared" si="5"/>
        <v>37097</v>
      </c>
      <c r="C43" s="28">
        <v>11</v>
      </c>
      <c r="D43" s="15">
        <f t="shared" si="6"/>
        <v>2.3978952727983707</v>
      </c>
      <c r="E43" s="16">
        <f t="shared" si="7"/>
        <v>26.509945935182586</v>
      </c>
      <c r="F43" s="21"/>
      <c r="G43" s="21"/>
    </row>
    <row r="44" spans="1:7" ht="12.75">
      <c r="A44" s="27">
        <v>37082</v>
      </c>
      <c r="B44" s="38">
        <f t="shared" si="5"/>
        <v>37111</v>
      </c>
      <c r="C44" s="28">
        <v>52</v>
      </c>
      <c r="D44" s="15">
        <f t="shared" si="6"/>
        <v>3.9512437185814275</v>
      </c>
      <c r="E44" s="16">
        <f t="shared" si="7"/>
        <v>30.397187050528853</v>
      </c>
      <c r="F44" s="21"/>
      <c r="G44" s="21"/>
    </row>
    <row r="45" spans="1:7" ht="12.75">
      <c r="A45" s="27">
        <v>37089</v>
      </c>
      <c r="B45" s="38">
        <f t="shared" si="5"/>
        <v>37118</v>
      </c>
      <c r="C45" s="28">
        <v>43</v>
      </c>
      <c r="D45" s="15">
        <f t="shared" si="6"/>
        <v>3.7612001156935624</v>
      </c>
      <c r="E45" s="16">
        <f t="shared" si="7"/>
        <v>20.574431286959083</v>
      </c>
      <c r="F45" s="21"/>
      <c r="G45" s="21"/>
    </row>
    <row r="46" spans="1:7" ht="12.75">
      <c r="A46" s="27">
        <v>37092</v>
      </c>
      <c r="B46" s="38">
        <f t="shared" si="5"/>
        <v>37121</v>
      </c>
      <c r="C46" s="28">
        <v>63</v>
      </c>
      <c r="D46" s="15">
        <f t="shared" si="6"/>
        <v>4.143134726391533</v>
      </c>
      <c r="E46" s="16">
        <f t="shared" si="7"/>
        <v>19.482441421472604</v>
      </c>
      <c r="F46" s="21"/>
      <c r="G46" s="21"/>
    </row>
    <row r="47" spans="1:7" ht="12.75">
      <c r="A47" s="27">
        <v>37096</v>
      </c>
      <c r="B47" s="38">
        <f t="shared" si="5"/>
        <v>37125</v>
      </c>
      <c r="C47" s="28">
        <v>8</v>
      </c>
      <c r="D47" s="15">
        <f t="shared" si="6"/>
        <v>2.0794415416798357</v>
      </c>
      <c r="E47" s="16">
        <f t="shared" si="7"/>
        <v>18.061893870362255</v>
      </c>
      <c r="F47" s="21"/>
      <c r="G47" s="21"/>
    </row>
    <row r="48" spans="1:7" ht="12.75">
      <c r="A48" s="27">
        <v>37097</v>
      </c>
      <c r="B48" s="38">
        <f t="shared" si="5"/>
        <v>37126</v>
      </c>
      <c r="C48" s="28">
        <v>28</v>
      </c>
      <c r="D48" s="15">
        <f t="shared" si="6"/>
        <v>3.332204510175204</v>
      </c>
      <c r="E48" s="16">
        <f>EXP(AVERAGE(D48:D52))</f>
        <v>21.256802912903925</v>
      </c>
      <c r="F48" s="21"/>
      <c r="G48" s="21"/>
    </row>
    <row r="49" spans="1:7" ht="12.75">
      <c r="A49" s="27">
        <v>37110</v>
      </c>
      <c r="B49" s="38">
        <f t="shared" si="5"/>
        <v>37139</v>
      </c>
      <c r="C49" s="28">
        <v>25</v>
      </c>
      <c r="D49" s="15">
        <f t="shared" si="6"/>
        <v>3.2188758248682006</v>
      </c>
      <c r="E49" s="16">
        <f>EXP(AVERAGE(D49:D54))</f>
        <v>24.02613501573128</v>
      </c>
      <c r="F49" s="21"/>
      <c r="G49" s="21"/>
    </row>
    <row r="50" spans="1:7" ht="12.75">
      <c r="A50" s="27">
        <v>37116</v>
      </c>
      <c r="B50" s="38">
        <f t="shared" si="5"/>
        <v>37145</v>
      </c>
      <c r="C50" s="28">
        <v>5</v>
      </c>
      <c r="D50" s="15">
        <f t="shared" si="6"/>
        <v>1.6094379124341003</v>
      </c>
      <c r="E50" s="16">
        <f>EXP(AVERAGE(D50:D54))</f>
        <v>23.835962538485745</v>
      </c>
      <c r="F50" s="21"/>
      <c r="G50" s="21"/>
    </row>
    <row r="51" spans="1:7" ht="12.75">
      <c r="A51" s="27">
        <v>37119</v>
      </c>
      <c r="B51" s="38">
        <f t="shared" si="5"/>
        <v>37148</v>
      </c>
      <c r="C51" s="29">
        <v>31</v>
      </c>
      <c r="D51" s="15">
        <f t="shared" si="6"/>
        <v>3.4339872044851463</v>
      </c>
      <c r="E51" s="16">
        <f>EXP(AVERAGE(D51:D55))</f>
        <v>28.855417595182015</v>
      </c>
      <c r="F51" s="21"/>
      <c r="G51" s="21"/>
    </row>
    <row r="52" spans="1:7" ht="12.75">
      <c r="A52" s="27">
        <v>37125</v>
      </c>
      <c r="B52" s="38">
        <f t="shared" si="5"/>
        <v>37154</v>
      </c>
      <c r="C52" s="28">
        <v>40</v>
      </c>
      <c r="D52" s="15">
        <f t="shared" si="6"/>
        <v>3.6888794541139363</v>
      </c>
      <c r="E52" s="16">
        <f>EXP(AVERAGE(D52:D56))</f>
        <v>14.519612465781666</v>
      </c>
      <c r="F52" s="21"/>
      <c r="G52" s="21"/>
    </row>
    <row r="53" spans="1:5" ht="12.75">
      <c r="A53" s="27">
        <v>37132</v>
      </c>
      <c r="B53" s="38">
        <f t="shared" si="5"/>
        <v>37161</v>
      </c>
      <c r="C53" s="28">
        <v>17</v>
      </c>
      <c r="D53" s="15">
        <f t="shared" si="6"/>
        <v>2.833213344056216</v>
      </c>
      <c r="E53" s="16">
        <f>EXP(AVERAGE(D53:D57))</f>
        <v>20.828801516449317</v>
      </c>
    </row>
    <row r="54" spans="1:5" ht="12.75">
      <c r="A54" s="27">
        <v>37139</v>
      </c>
      <c r="B54" s="38">
        <f t="shared" si="5"/>
        <v>37168</v>
      </c>
      <c r="C54" s="28">
        <v>73</v>
      </c>
      <c r="D54" s="15">
        <f t="shared" si="6"/>
        <v>4.290459441148391</v>
      </c>
      <c r="E54" s="16">
        <f>EXP(AVERAGE(D54:D58))</f>
        <v>14.723082585078702</v>
      </c>
    </row>
    <row r="55" spans="1:5" ht="12.75">
      <c r="A55" s="30">
        <v>37147</v>
      </c>
      <c r="B55" s="38">
        <f t="shared" si="5"/>
        <v>37176</v>
      </c>
      <c r="C55" s="29">
        <v>13</v>
      </c>
      <c r="D55" s="15">
        <f t="shared" si="6"/>
        <v>2.5649493574615367</v>
      </c>
      <c r="E55" s="16"/>
    </row>
    <row r="56" spans="1:5" ht="12.75">
      <c r="A56" s="30">
        <v>37153</v>
      </c>
      <c r="B56" s="38">
        <f t="shared" si="5"/>
        <v>37182</v>
      </c>
      <c r="C56" s="29">
        <v>1</v>
      </c>
      <c r="D56" s="15">
        <f t="shared" si="6"/>
        <v>0</v>
      </c>
      <c r="E56" s="16"/>
    </row>
    <row r="57" spans="1:5" ht="12.75">
      <c r="A57" s="30">
        <v>37160</v>
      </c>
      <c r="B57" s="38">
        <f t="shared" si="5"/>
        <v>37189</v>
      </c>
      <c r="C57" s="29">
        <v>243</v>
      </c>
      <c r="D57" s="15">
        <f t="shared" si="6"/>
        <v>5.493061443340548</v>
      </c>
      <c r="E57" s="16"/>
    </row>
    <row r="58" spans="1:5" ht="12.75">
      <c r="A58" s="30">
        <v>37167</v>
      </c>
      <c r="B58" s="38">
        <f t="shared" si="5"/>
        <v>37196</v>
      </c>
      <c r="C58" s="29">
        <v>3</v>
      </c>
      <c r="D58" s="15">
        <f t="shared" si="6"/>
        <v>1.0986122886681098</v>
      </c>
      <c r="E58" s="16"/>
    </row>
    <row r="59" spans="1:5" ht="12.75">
      <c r="A59" s="26">
        <v>37417</v>
      </c>
      <c r="B59" s="38">
        <f t="shared" si="5"/>
        <v>37446</v>
      </c>
      <c r="C59">
        <v>5</v>
      </c>
      <c r="D59" s="15">
        <f t="shared" si="6"/>
        <v>1.6094379124341003</v>
      </c>
      <c r="E59" s="16">
        <f>EXP(AVERAGE(D59:D63))</f>
        <v>5.231873242742803</v>
      </c>
    </row>
    <row r="60" spans="1:5" ht="12.75">
      <c r="A60" s="26">
        <v>37426</v>
      </c>
      <c r="B60" s="38">
        <f t="shared" si="5"/>
        <v>37455</v>
      </c>
      <c r="C60">
        <v>4</v>
      </c>
      <c r="D60" s="15">
        <f t="shared" si="6"/>
        <v>1.3862943611198906</v>
      </c>
      <c r="E60" s="16">
        <f>EXP(AVERAGE(D60:D65))</f>
        <v>9.251972678580842</v>
      </c>
    </row>
    <row r="61" spans="1:5" ht="12.75">
      <c r="A61" s="26">
        <v>37431</v>
      </c>
      <c r="B61" s="38">
        <f t="shared" si="5"/>
        <v>37460</v>
      </c>
      <c r="C61">
        <v>4</v>
      </c>
      <c r="D61" s="15">
        <f t="shared" si="6"/>
        <v>1.3862943611198906</v>
      </c>
      <c r="E61" s="16">
        <f>EXP(AVERAGE(D61:D65))</f>
        <v>10.941307193511676</v>
      </c>
    </row>
    <row r="62" spans="1:5" ht="12.75">
      <c r="A62" s="26">
        <v>37434</v>
      </c>
      <c r="B62" s="38">
        <f t="shared" si="5"/>
        <v>37463</v>
      </c>
      <c r="C62">
        <v>7</v>
      </c>
      <c r="D62" s="15">
        <f t="shared" si="6"/>
        <v>1.9459101490553132</v>
      </c>
      <c r="E62" s="16">
        <f>EXP(AVERAGE(D62:D66))</f>
        <v>15.909329732347205</v>
      </c>
    </row>
    <row r="63" spans="1:5" ht="12.75">
      <c r="A63" s="26">
        <v>37438</v>
      </c>
      <c r="B63" s="38">
        <f t="shared" si="5"/>
        <v>37467</v>
      </c>
      <c r="C63">
        <v>7</v>
      </c>
      <c r="D63" s="15">
        <f t="shared" si="6"/>
        <v>1.9459101490553132</v>
      </c>
      <c r="E63" s="16">
        <f>EXP(AVERAGE(D63:D66))</f>
        <v>19.53396223419043</v>
      </c>
    </row>
    <row r="64" spans="1:5" ht="12.75">
      <c r="A64" s="26">
        <v>37447</v>
      </c>
      <c r="B64" s="38">
        <f t="shared" si="5"/>
        <v>37476</v>
      </c>
      <c r="C64">
        <v>40</v>
      </c>
      <c r="D64" s="15">
        <f t="shared" si="6"/>
        <v>3.6888794541139363</v>
      </c>
      <c r="E64" s="16">
        <f>EXP(AVERAGE(D64:D68))</f>
        <v>40.159473333081685</v>
      </c>
    </row>
    <row r="65" spans="1:5" ht="12.75">
      <c r="A65" s="26">
        <v>37454</v>
      </c>
      <c r="B65" s="38">
        <f t="shared" si="5"/>
        <v>37483</v>
      </c>
      <c r="C65">
        <v>20</v>
      </c>
      <c r="D65" s="15">
        <f t="shared" si="6"/>
        <v>2.995732273553991</v>
      </c>
      <c r="E65" s="16">
        <f>EXP(AVERAGE(D65:D69))</f>
        <v>46.911558453448734</v>
      </c>
    </row>
    <row r="66" spans="1:5" ht="12.75">
      <c r="A66" s="26">
        <v>37461</v>
      </c>
      <c r="B66" s="38">
        <f t="shared" si="5"/>
        <v>37490</v>
      </c>
      <c r="C66">
        <v>26</v>
      </c>
      <c r="D66" s="15">
        <f t="shared" si="6"/>
        <v>3.258096538021482</v>
      </c>
      <c r="E66" s="16">
        <f>EXP(AVERAGE(D66:D70))</f>
        <v>39.98732603357311</v>
      </c>
    </row>
    <row r="67" spans="1:5" ht="12.75">
      <c r="A67" s="26">
        <v>37468</v>
      </c>
      <c r="B67" s="38">
        <f t="shared" si="5"/>
        <v>37497</v>
      </c>
      <c r="C67">
        <v>93</v>
      </c>
      <c r="D67" s="15">
        <f t="shared" si="6"/>
        <v>4.532599493153256</v>
      </c>
      <c r="E67" s="16">
        <f>EXP(AVERAGE(D67:D71))</f>
        <v>28.75555107940749</v>
      </c>
    </row>
    <row r="68" spans="1:5" ht="12.75">
      <c r="A68" s="26">
        <v>37473</v>
      </c>
      <c r="B68" s="38">
        <f t="shared" si="5"/>
        <v>37502</v>
      </c>
      <c r="C68">
        <v>54</v>
      </c>
      <c r="D68" s="15">
        <f t="shared" si="6"/>
        <v>3.9889840465642745</v>
      </c>
      <c r="E68" s="16">
        <f>EXP(AVERAGE(D68:D71))</f>
        <v>21.442794404648215</v>
      </c>
    </row>
    <row r="69" spans="1:5" ht="12.75">
      <c r="A69" s="26">
        <v>37482</v>
      </c>
      <c r="B69" s="38">
        <f aca="true" t="shared" si="8" ref="B69:B100">A69+29</f>
        <v>37511</v>
      </c>
      <c r="C69">
        <v>87</v>
      </c>
      <c r="D69" s="15">
        <f t="shared" si="6"/>
        <v>4.465908118654584</v>
      </c>
      <c r="E69" s="16">
        <f>EXP(AVERAGE(D69:D72))</f>
        <v>14.4055920831549</v>
      </c>
    </row>
    <row r="70" spans="1:5" ht="12.75">
      <c r="A70" s="26">
        <v>37487</v>
      </c>
      <c r="B70" s="38">
        <f t="shared" si="8"/>
        <v>37516</v>
      </c>
      <c r="C70">
        <v>9</v>
      </c>
      <c r="D70" s="15">
        <f t="shared" si="6"/>
        <v>2.1972245773362196</v>
      </c>
      <c r="E70" s="16"/>
    </row>
    <row r="71" spans="1:5" ht="12.75">
      <c r="A71" s="26">
        <v>37494</v>
      </c>
      <c r="B71" s="38">
        <f t="shared" si="8"/>
        <v>37523</v>
      </c>
      <c r="C71">
        <v>5</v>
      </c>
      <c r="D71" s="15">
        <f t="shared" si="6"/>
        <v>1.6094379124341003</v>
      </c>
      <c r="E71" s="16"/>
    </row>
    <row r="72" spans="1:5" ht="12.75">
      <c r="A72" s="26">
        <v>37503</v>
      </c>
      <c r="B72" s="38">
        <f t="shared" si="8"/>
        <v>37532</v>
      </c>
      <c r="C72">
        <v>11</v>
      </c>
      <c r="D72" s="15">
        <f t="shared" si="6"/>
        <v>2.3978952727983707</v>
      </c>
      <c r="E72" s="16"/>
    </row>
    <row r="73" spans="1:5" ht="12.75">
      <c r="A73" s="37">
        <v>39653</v>
      </c>
      <c r="B73" s="38">
        <f t="shared" si="8"/>
        <v>39682</v>
      </c>
      <c r="C73" s="10">
        <v>8</v>
      </c>
      <c r="D73" s="15">
        <f t="shared" si="6"/>
        <v>2.0794415416798357</v>
      </c>
      <c r="E73" s="16">
        <f aca="true" t="shared" si="9" ref="E73:E80">EXP(AVERAGE(D73:D77))</f>
        <v>5.373479579571328</v>
      </c>
    </row>
    <row r="74" spans="1:5" ht="12.75">
      <c r="A74" s="37">
        <v>39658</v>
      </c>
      <c r="B74" s="38">
        <f t="shared" si="8"/>
        <v>39687</v>
      </c>
      <c r="C74" s="10">
        <v>8</v>
      </c>
      <c r="D74" s="15">
        <f t="shared" si="6"/>
        <v>2.0794415416798357</v>
      </c>
      <c r="E74" s="16">
        <f t="shared" si="9"/>
        <v>5.827386917152383</v>
      </c>
    </row>
    <row r="75" spans="1:5" ht="12.75">
      <c r="A75" s="37">
        <v>39666</v>
      </c>
      <c r="B75" s="38">
        <f t="shared" si="8"/>
        <v>39695</v>
      </c>
      <c r="C75" s="10">
        <v>7</v>
      </c>
      <c r="D75" s="15">
        <f t="shared" si="6"/>
        <v>1.9459101490553132</v>
      </c>
      <c r="E75" s="16">
        <f t="shared" si="9"/>
        <v>3.8446415681585204</v>
      </c>
    </row>
    <row r="76" spans="1:5" ht="12.75">
      <c r="A76" s="37">
        <v>39671</v>
      </c>
      <c r="B76" s="38">
        <f t="shared" si="8"/>
        <v>39700</v>
      </c>
      <c r="C76" s="10">
        <v>0</v>
      </c>
      <c r="D76" s="15">
        <v>0</v>
      </c>
      <c r="E76" s="16">
        <f t="shared" si="9"/>
        <v>3.4375438551749578</v>
      </c>
    </row>
    <row r="77" spans="1:5" ht="12.75">
      <c r="A77" s="37">
        <v>39678</v>
      </c>
      <c r="B77" s="38">
        <f t="shared" si="8"/>
        <v>39707</v>
      </c>
      <c r="C77" s="10">
        <v>10</v>
      </c>
      <c r="D77" s="15">
        <f>LN(C77)</f>
        <v>2.302585092994046</v>
      </c>
      <c r="E77" s="16">
        <f t="shared" si="9"/>
        <v>4.53586631053211</v>
      </c>
    </row>
    <row r="78" spans="1:5" ht="12.75">
      <c r="A78" s="37">
        <v>39686</v>
      </c>
      <c r="B78" s="38">
        <f t="shared" si="8"/>
        <v>39715</v>
      </c>
      <c r="C78" s="10">
        <v>12</v>
      </c>
      <c r="D78" s="15">
        <f>LN(C78)</f>
        <v>2.4849066497880004</v>
      </c>
      <c r="E78" s="16">
        <f t="shared" si="9"/>
        <v>3.2875036590344515</v>
      </c>
    </row>
    <row r="79" spans="1:5" ht="12.75">
      <c r="A79" s="37">
        <v>39693</v>
      </c>
      <c r="B79" s="38">
        <f t="shared" si="8"/>
        <v>39722</v>
      </c>
      <c r="C79" s="10">
        <v>0</v>
      </c>
      <c r="D79" s="15">
        <v>0</v>
      </c>
      <c r="E79" s="16">
        <f t="shared" si="9"/>
        <v>3.1697863849222268</v>
      </c>
    </row>
    <row r="80" spans="1:5" ht="12.75">
      <c r="A80" s="37">
        <v>39699</v>
      </c>
      <c r="B80" s="38">
        <f t="shared" si="8"/>
        <v>39728</v>
      </c>
      <c r="C80" s="10">
        <v>4</v>
      </c>
      <c r="D80" s="15">
        <f>LN(C80)</f>
        <v>1.3862943611198906</v>
      </c>
      <c r="E80" s="16">
        <f t="shared" si="9"/>
        <v>3.1697863849222268</v>
      </c>
    </row>
    <row r="81" spans="1:5" ht="12.75">
      <c r="A81" s="37">
        <v>39706</v>
      </c>
      <c r="B81" s="38">
        <f t="shared" si="8"/>
        <v>39735</v>
      </c>
      <c r="C81" s="10">
        <v>4</v>
      </c>
      <c r="D81" s="15">
        <f>LN(C81)</f>
        <v>1.3862943611198906</v>
      </c>
      <c r="E81" s="16">
        <f>EXP(AVERAGE(D81:D84))</f>
        <v>2.9906975624424406</v>
      </c>
    </row>
    <row r="82" spans="1:5" ht="12.75">
      <c r="A82" s="37">
        <v>39713</v>
      </c>
      <c r="B82" s="38">
        <f t="shared" si="8"/>
        <v>39742</v>
      </c>
      <c r="C82" s="10">
        <v>2</v>
      </c>
      <c r="D82" s="15">
        <f>LN(C82)</f>
        <v>0.6931471805599453</v>
      </c>
      <c r="E82" s="16">
        <f>EXP(AVERAGE(D82:D86))</f>
        <v>2.4022488679628626</v>
      </c>
    </row>
    <row r="83" spans="1:5" ht="12.75">
      <c r="A83" s="37">
        <v>39719</v>
      </c>
      <c r="B83" s="38">
        <f t="shared" si="8"/>
        <v>39748</v>
      </c>
      <c r="C83" s="10">
        <v>10</v>
      </c>
      <c r="D83" s="15">
        <f>LN(C83)</f>
        <v>2.302585092994046</v>
      </c>
      <c r="E83" s="16">
        <f>EXP(AVERAGE(D83:D86))</f>
        <v>2.514866859365871</v>
      </c>
    </row>
    <row r="84" spans="1:5" ht="12.75">
      <c r="A84" s="37">
        <v>39727</v>
      </c>
      <c r="B84" s="38">
        <f t="shared" si="8"/>
        <v>39756</v>
      </c>
      <c r="C84" s="10">
        <v>0</v>
      </c>
      <c r="D84" s="15">
        <v>0</v>
      </c>
      <c r="E84" s="16">
        <f>EXP(AVERAGE(D84:D88))</f>
        <v>2.091279105182547</v>
      </c>
    </row>
    <row r="85" spans="1:5" ht="12.75">
      <c r="A85" s="37">
        <v>39737</v>
      </c>
      <c r="B85" s="38">
        <f t="shared" si="8"/>
        <v>39766</v>
      </c>
      <c r="C85" s="10">
        <v>4</v>
      </c>
      <c r="D85" s="15">
        <f>LN(C85)</f>
        <v>1.3862943611198906</v>
      </c>
      <c r="E85" s="16">
        <f>EXP(AVERAGE(D85:D92))</f>
        <v>2.5987105938850448</v>
      </c>
    </row>
    <row r="86" spans="1:5" ht="12.75">
      <c r="A86" s="37">
        <v>39741</v>
      </c>
      <c r="B86" s="38">
        <f t="shared" si="8"/>
        <v>39770</v>
      </c>
      <c r="C86" s="10">
        <v>0</v>
      </c>
      <c r="D86" s="15">
        <v>0</v>
      </c>
      <c r="E86" s="16">
        <f>EXP(AVERAGE(D86:D94))</f>
        <v>2.00344834414247</v>
      </c>
    </row>
    <row r="87" spans="1:5" ht="12.75">
      <c r="A87" s="37">
        <v>39749</v>
      </c>
      <c r="B87" s="38">
        <f t="shared" si="8"/>
        <v>39778</v>
      </c>
      <c r="C87" s="10">
        <v>0</v>
      </c>
      <c r="D87" s="15">
        <v>0</v>
      </c>
      <c r="E87" s="16">
        <f>EXP(AVERAGE(D87:D98))</f>
        <v>1.7841010340874326</v>
      </c>
    </row>
    <row r="88" spans="1:5" ht="12.75">
      <c r="A88" s="37">
        <v>39755</v>
      </c>
      <c r="B88" s="38">
        <f t="shared" si="8"/>
        <v>39784</v>
      </c>
      <c r="C88" s="10">
        <v>10</v>
      </c>
      <c r="D88" s="15">
        <f aca="true" t="shared" si="10" ref="D88:D94">LN(C88)</f>
        <v>2.302585092994046</v>
      </c>
      <c r="E88" s="16">
        <f>EXP(AVERAGE(D88:D100))</f>
        <v>1.9585617837785603</v>
      </c>
    </row>
    <row r="89" spans="1:5" ht="12.75">
      <c r="A89" s="39">
        <v>39757</v>
      </c>
      <c r="B89" s="38">
        <f t="shared" si="8"/>
        <v>39786</v>
      </c>
      <c r="C89" s="11">
        <v>2</v>
      </c>
      <c r="D89" s="15">
        <f t="shared" si="10"/>
        <v>0.6931471805599453</v>
      </c>
      <c r="E89" s="16">
        <f>EXP(AVERAGE(D89:D102))</f>
        <v>2.0092060301969124</v>
      </c>
    </row>
    <row r="90" spans="1:5" ht="12.75">
      <c r="A90" s="39">
        <v>39758</v>
      </c>
      <c r="B90" s="38">
        <f t="shared" si="8"/>
        <v>39787</v>
      </c>
      <c r="C90" s="11">
        <v>13</v>
      </c>
      <c r="D90" s="15">
        <f t="shared" si="10"/>
        <v>2.5649493574615367</v>
      </c>
      <c r="E90" s="16">
        <f>EXP(AVERAGE(D90:D102))</f>
        <v>2.0099159390835424</v>
      </c>
    </row>
    <row r="91" spans="1:5" ht="12.75">
      <c r="A91" s="39">
        <v>39764</v>
      </c>
      <c r="B91" s="38">
        <f t="shared" si="8"/>
        <v>39793</v>
      </c>
      <c r="C91" s="10">
        <v>2</v>
      </c>
      <c r="D91" s="15">
        <f t="shared" si="10"/>
        <v>0.6931471805599453</v>
      </c>
      <c r="E91" s="16">
        <f>EXP(AVERAGE(D91:D105))</f>
        <v>2.2204398281712683</v>
      </c>
    </row>
    <row r="92" spans="1:5" ht="12.75">
      <c r="A92" s="39">
        <v>39765</v>
      </c>
      <c r="B92" s="38">
        <f t="shared" si="8"/>
        <v>39794</v>
      </c>
      <c r="C92" s="10">
        <v>1</v>
      </c>
      <c r="D92" s="15">
        <f t="shared" si="10"/>
        <v>0</v>
      </c>
      <c r="E92" s="16"/>
    </row>
    <row r="93" spans="1:5" ht="12.75">
      <c r="A93" s="39">
        <v>39769</v>
      </c>
      <c r="B93" s="38">
        <f t="shared" si="8"/>
        <v>39798</v>
      </c>
      <c r="C93" s="10">
        <v>1</v>
      </c>
      <c r="D93" s="15">
        <f t="shared" si="10"/>
        <v>0</v>
      </c>
      <c r="E93" s="16"/>
    </row>
    <row r="94" spans="1:5" ht="12.75">
      <c r="A94" s="39">
        <v>39770</v>
      </c>
      <c r="B94" s="38">
        <f t="shared" si="8"/>
        <v>39799</v>
      </c>
      <c r="C94" s="10">
        <v>1</v>
      </c>
      <c r="D94" s="15">
        <f t="shared" si="10"/>
        <v>0</v>
      </c>
      <c r="E94" s="16"/>
    </row>
    <row r="95" spans="1:5" ht="12.75">
      <c r="A95" s="39">
        <v>39771</v>
      </c>
      <c r="B95" s="38">
        <f t="shared" si="8"/>
        <v>39800</v>
      </c>
      <c r="C95" s="10">
        <v>0</v>
      </c>
      <c r="D95" s="15">
        <v>0</v>
      </c>
      <c r="E95" s="16"/>
    </row>
    <row r="96" spans="1:5" ht="12.75">
      <c r="A96" s="39">
        <v>39772</v>
      </c>
      <c r="B96" s="38">
        <f t="shared" si="8"/>
        <v>39801</v>
      </c>
      <c r="C96" s="10">
        <v>0</v>
      </c>
      <c r="D96" s="15">
        <v>0</v>
      </c>
      <c r="E96" s="16"/>
    </row>
    <row r="97" spans="1:5" ht="12.75">
      <c r="A97" s="39">
        <v>39776</v>
      </c>
      <c r="B97" s="38">
        <f t="shared" si="8"/>
        <v>39805</v>
      </c>
      <c r="C97" s="10">
        <v>1</v>
      </c>
      <c r="D97" s="15">
        <f aca="true" t="shared" si="11" ref="D97:D102">LN(C97)</f>
        <v>0</v>
      </c>
      <c r="E97" s="16"/>
    </row>
    <row r="98" spans="1:5" ht="12.75">
      <c r="A98" s="39">
        <v>39777</v>
      </c>
      <c r="B98" s="38">
        <f t="shared" si="8"/>
        <v>39806</v>
      </c>
      <c r="C98" s="10">
        <v>2</v>
      </c>
      <c r="D98" s="15">
        <f t="shared" si="11"/>
        <v>0.6931471805599453</v>
      </c>
      <c r="E98" s="16"/>
    </row>
    <row r="99" spans="1:5" ht="12.75">
      <c r="A99" s="39">
        <v>39783</v>
      </c>
      <c r="B99" s="38">
        <f t="shared" si="8"/>
        <v>39812</v>
      </c>
      <c r="C99" s="10">
        <v>2</v>
      </c>
      <c r="D99" s="15">
        <f t="shared" si="11"/>
        <v>0.6931471805599453</v>
      </c>
      <c r="E99" s="16"/>
    </row>
    <row r="100" spans="1:5" ht="12.75">
      <c r="A100" s="39">
        <v>39784</v>
      </c>
      <c r="B100" s="38">
        <f t="shared" si="8"/>
        <v>39813</v>
      </c>
      <c r="C100" s="10">
        <v>3</v>
      </c>
      <c r="D100" s="15">
        <f t="shared" si="11"/>
        <v>1.0986122886681098</v>
      </c>
      <c r="E100" s="16"/>
    </row>
    <row r="101" spans="1:5" ht="12.75">
      <c r="A101" s="39">
        <v>39785</v>
      </c>
      <c r="B101" s="38">
        <f>A101+29</f>
        <v>39814</v>
      </c>
      <c r="C101" s="10">
        <v>14</v>
      </c>
      <c r="D101" s="15">
        <f t="shared" si="11"/>
        <v>2.6390573296152584</v>
      </c>
      <c r="E101" s="16"/>
    </row>
    <row r="102" spans="1:5" ht="12.75">
      <c r="A102" s="39">
        <v>39786</v>
      </c>
      <c r="B102" s="38">
        <f>A102+29</f>
        <v>39815</v>
      </c>
      <c r="C102" s="11">
        <v>2</v>
      </c>
      <c r="D102" s="15">
        <f t="shared" si="11"/>
        <v>0.6931471805599453</v>
      </c>
      <c r="E102" s="16"/>
    </row>
    <row r="103" spans="1:5" ht="12.75">
      <c r="A103" s="39">
        <v>39790</v>
      </c>
      <c r="B103" s="38">
        <f>A103+29</f>
        <v>39819</v>
      </c>
      <c r="C103" s="10">
        <v>0</v>
      </c>
      <c r="D103" s="15">
        <v>0</v>
      </c>
      <c r="E103" s="16"/>
    </row>
    <row r="104" spans="1:5" ht="12.75">
      <c r="A104" s="39">
        <v>39791</v>
      </c>
      <c r="B104" s="38">
        <f>A104+29</f>
        <v>39820</v>
      </c>
      <c r="C104" s="10">
        <v>39</v>
      </c>
      <c r="D104" s="15">
        <f>LN(C104)</f>
        <v>3.6635616461296463</v>
      </c>
      <c r="E104" s="16"/>
    </row>
    <row r="105" spans="1:5" ht="12.75">
      <c r="A105" s="39">
        <v>39792</v>
      </c>
      <c r="B105" s="38">
        <f>A105+29</f>
        <v>39821</v>
      </c>
      <c r="C105" s="10">
        <v>6</v>
      </c>
      <c r="D105" s="15">
        <f>LN(C105)</f>
        <v>1.791759469228055</v>
      </c>
      <c r="E105" s="16"/>
    </row>
    <row r="106" ht="12.75">
      <c r="A106" s="26" t="s">
        <v>94</v>
      </c>
    </row>
    <row r="107" spans="1:5" ht="12.75">
      <c r="A107" s="18" t="s">
        <v>53</v>
      </c>
      <c r="B107" s="11"/>
      <c r="C107" s="11"/>
      <c r="D107" s="17"/>
      <c r="E107" s="17">
        <f>COUNTIF(E5:E105,"&gt;=21")</f>
        <v>17</v>
      </c>
    </row>
    <row r="108" spans="1:5" ht="12.75">
      <c r="A108" s="19" t="s">
        <v>54</v>
      </c>
      <c r="B108" s="10"/>
      <c r="C108" s="10"/>
      <c r="E108" s="16">
        <f>COUNT(E5:E105)</f>
        <v>75</v>
      </c>
    </row>
    <row r="109" spans="1:2" ht="12.75">
      <c r="A109" s="21"/>
      <c r="B109" s="21"/>
    </row>
    <row r="110" spans="1:2" ht="12.75">
      <c r="A110" s="20" t="s">
        <v>55</v>
      </c>
      <c r="B110" s="21"/>
    </row>
    <row r="111" spans="1:2" ht="12.75">
      <c r="A111" s="22" t="s">
        <v>56</v>
      </c>
      <c r="B111" s="21"/>
    </row>
    <row r="112" spans="1:2" ht="12.75">
      <c r="A112" s="22" t="s">
        <v>57</v>
      </c>
      <c r="B112" s="21"/>
    </row>
    <row r="113" spans="1:2" ht="12.75">
      <c r="A113" s="22" t="s">
        <v>58</v>
      </c>
      <c r="B113" s="21"/>
    </row>
    <row r="114" spans="1:2" ht="12.75">
      <c r="A114" s="22" t="s">
        <v>59</v>
      </c>
      <c r="B114" s="21"/>
    </row>
    <row r="115" spans="1:2" ht="12.75">
      <c r="A115" s="22" t="s">
        <v>60</v>
      </c>
      <c r="B115" s="21"/>
    </row>
    <row r="116" spans="1:2" ht="12.75">
      <c r="A116" s="22" t="s">
        <v>61</v>
      </c>
      <c r="B116" s="21"/>
    </row>
    <row r="117" spans="1:2" ht="12.75">
      <c r="A117" s="23"/>
      <c r="B117" s="21"/>
    </row>
    <row r="118" spans="1:2" ht="12.75">
      <c r="A118" s="23" t="s">
        <v>95</v>
      </c>
      <c r="B118" s="21"/>
    </row>
    <row r="119" ht="12.75">
      <c r="A119" s="23"/>
    </row>
    <row r="120" ht="12.75">
      <c r="A120" s="23" t="s">
        <v>97</v>
      </c>
    </row>
    <row r="121" ht="12.75">
      <c r="A121" s="26" t="s">
        <v>90</v>
      </c>
    </row>
    <row r="122" ht="12.75">
      <c r="A122" s="26"/>
    </row>
    <row r="123" ht="12.75">
      <c r="A123" s="26"/>
    </row>
    <row r="124" ht="12.75">
      <c r="A124" s="26"/>
    </row>
    <row r="125" ht="12.75">
      <c r="A125" s="2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workbookViewId="0" topLeftCell="A4">
      <selection activeCell="E26" sqref="E26"/>
    </sheetView>
  </sheetViews>
  <sheetFormatPr defaultColWidth="9.140625" defaultRowHeight="12.75"/>
  <cols>
    <col min="1" max="1" width="18.00390625" style="0" bestFit="1" customWidth="1"/>
    <col min="2" max="2" width="31.28125" style="0" bestFit="1" customWidth="1"/>
  </cols>
  <sheetData>
    <row r="1" ht="12.75">
      <c r="A1" t="s">
        <v>62</v>
      </c>
    </row>
    <row r="2" ht="12.75">
      <c r="A2" t="s">
        <v>63</v>
      </c>
    </row>
    <row r="3" ht="12.75">
      <c r="A3" t="s">
        <v>64</v>
      </c>
    </row>
    <row r="4" ht="12.75">
      <c r="A4" t="s">
        <v>65</v>
      </c>
    </row>
    <row r="5" ht="12.75">
      <c r="A5" s="41"/>
    </row>
    <row r="6" ht="12.75">
      <c r="A6" t="s">
        <v>66</v>
      </c>
    </row>
    <row r="7" ht="12.75">
      <c r="A7" t="s">
        <v>67</v>
      </c>
    </row>
    <row r="8" ht="12.75">
      <c r="A8" t="s">
        <v>68</v>
      </c>
    </row>
    <row r="10" ht="12.75">
      <c r="B10" s="10" t="s">
        <v>69</v>
      </c>
    </row>
    <row r="11" spans="1:2" ht="12.75">
      <c r="A11" s="42" t="s">
        <v>70</v>
      </c>
      <c r="B11" s="42" t="s">
        <v>71</v>
      </c>
    </row>
    <row r="12" spans="1:2" ht="12.75">
      <c r="A12" s="21" t="s">
        <v>72</v>
      </c>
      <c r="B12" s="21">
        <v>4</v>
      </c>
    </row>
    <row r="13" spans="1:2" ht="12.75">
      <c r="A13" s="21" t="s">
        <v>73</v>
      </c>
      <c r="B13" s="21">
        <v>5</v>
      </c>
    </row>
    <row r="14" spans="1:2" ht="12.75">
      <c r="A14" s="21" t="s">
        <v>74</v>
      </c>
      <c r="B14" s="21">
        <v>6</v>
      </c>
    </row>
    <row r="15" spans="1:2" ht="12.75">
      <c r="A15" s="21" t="s">
        <v>75</v>
      </c>
      <c r="B15" s="21">
        <v>7</v>
      </c>
    </row>
    <row r="16" spans="1:2" ht="12.75">
      <c r="A16" s="21" t="s">
        <v>76</v>
      </c>
      <c r="B16" s="21">
        <v>8</v>
      </c>
    </row>
    <row r="17" spans="1:2" ht="12.75">
      <c r="A17" s="21" t="s">
        <v>77</v>
      </c>
      <c r="B17" s="21">
        <v>9</v>
      </c>
    </row>
    <row r="18" spans="1:2" ht="12.75">
      <c r="A18" s="21" t="s">
        <v>78</v>
      </c>
      <c r="B18" s="21">
        <v>10</v>
      </c>
    </row>
    <row r="19" spans="1:2" ht="12.75">
      <c r="A19" s="21" t="s">
        <v>79</v>
      </c>
      <c r="B19" s="21">
        <v>11</v>
      </c>
    </row>
    <row r="20" spans="1:2" ht="12.75">
      <c r="A20" s="21" t="s">
        <v>80</v>
      </c>
      <c r="B20" s="21">
        <v>12</v>
      </c>
    </row>
    <row r="21" spans="1:2" ht="12.75">
      <c r="A21" s="21" t="s">
        <v>81</v>
      </c>
      <c r="B21" s="21">
        <v>13</v>
      </c>
    </row>
    <row r="22" spans="1:2" ht="12.75">
      <c r="A22" s="21" t="s">
        <v>82</v>
      </c>
      <c r="B22" s="21">
        <v>14</v>
      </c>
    </row>
    <row r="23" spans="1:2" ht="12.75">
      <c r="A23" s="21" t="s">
        <v>83</v>
      </c>
      <c r="B23" s="21">
        <v>15</v>
      </c>
    </row>
    <row r="24" spans="1:2" ht="12.75">
      <c r="A24" s="21" t="s">
        <v>84</v>
      </c>
      <c r="B24" s="21">
        <v>16</v>
      </c>
    </row>
    <row r="25" spans="1:2" ht="12.75">
      <c r="A25" s="21" t="s">
        <v>85</v>
      </c>
      <c r="B25" s="21">
        <v>17</v>
      </c>
    </row>
    <row r="26" spans="1:2" ht="12.75">
      <c r="A26" s="21" t="s">
        <v>86</v>
      </c>
      <c r="B26" s="21">
        <v>18</v>
      </c>
    </row>
    <row r="27" spans="1:2" ht="12.75">
      <c r="A27" s="21" t="s">
        <v>93</v>
      </c>
      <c r="B27" s="21">
        <v>19</v>
      </c>
    </row>
    <row r="28" spans="1:2" ht="12.75">
      <c r="A28" s="21"/>
      <c r="B28" s="21"/>
    </row>
    <row r="29" ht="12.75">
      <c r="A29" t="s">
        <v>87</v>
      </c>
    </row>
    <row r="30" ht="12.75">
      <c r="A30" t="s">
        <v>88</v>
      </c>
    </row>
    <row r="31" ht="12.75">
      <c r="A31" t="s">
        <v>56</v>
      </c>
    </row>
    <row r="32" ht="12.75">
      <c r="A32" t="s">
        <v>89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SWRCB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staff</cp:lastModifiedBy>
  <dcterms:created xsi:type="dcterms:W3CDTF">2008-12-17T22:01:16Z</dcterms:created>
  <dcterms:modified xsi:type="dcterms:W3CDTF">2009-04-08T21:48:03Z</dcterms:modified>
  <cp:category/>
  <cp:version/>
  <cp:contentType/>
  <cp:contentStatus/>
</cp:coreProperties>
</file>